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 Ellis\Documents\GeekWire\2017-09 - Amazon HQ2\"/>
    </mc:Choice>
  </mc:AlternateContent>
  <bookViews>
    <workbookView xWindow="0" yWindow="2400" windowWidth="26085" windowHeight="14055" xr2:uid="{5C3A603F-3244-4D16-BBAF-45536F2A328F}"/>
  </bookViews>
  <sheets>
    <sheet name="Data" sheetId="1" r:id="rId1"/>
    <sheet name="Amazon RFP" sheetId="4" r:id="rId2"/>
    <sheet name="Sources" sheetId="3" r:id="rId3"/>
    <sheet name="Detroit" sheetId="5" state="hidden" r:id="rId4"/>
    <sheet name="Pittsburgh" sheetId="6" state="hidden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M18" i="1"/>
  <c r="M2" i="1"/>
  <c r="M11" i="1"/>
  <c r="M5" i="1"/>
  <c r="M12" i="1"/>
  <c r="M9" i="1"/>
  <c r="M6" i="1"/>
  <c r="M7" i="1"/>
  <c r="M35" i="1"/>
  <c r="M21" i="1"/>
  <c r="M23" i="1"/>
  <c r="M3" i="1"/>
  <c r="M14" i="1"/>
  <c r="M50" i="1"/>
  <c r="M19" i="1"/>
  <c r="M32" i="1"/>
  <c r="M39" i="1"/>
  <c r="M4" i="1"/>
  <c r="M55" i="1"/>
  <c r="M13" i="1"/>
  <c r="M44" i="1"/>
  <c r="M17" i="1"/>
  <c r="M43" i="1"/>
  <c r="M8" i="1"/>
  <c r="M29" i="1"/>
  <c r="M31" i="1"/>
  <c r="M42" i="1"/>
  <c r="M22" i="1"/>
  <c r="M52" i="1"/>
  <c r="M33" i="1"/>
  <c r="M24" i="1"/>
  <c r="M51" i="1"/>
  <c r="M34" i="1"/>
  <c r="M48" i="1"/>
  <c r="M59" i="1"/>
  <c r="M30" i="1"/>
  <c r="M15" i="1"/>
  <c r="M36" i="1"/>
  <c r="M49" i="1"/>
  <c r="M45" i="1"/>
  <c r="M41" i="1"/>
  <c r="M60" i="1"/>
  <c r="M37" i="1"/>
  <c r="M25" i="1"/>
  <c r="M56" i="1"/>
  <c r="M57" i="1"/>
  <c r="M26" i="1"/>
  <c r="M16" i="1"/>
  <c r="M46" i="1"/>
  <c r="M58" i="1"/>
  <c r="M54" i="1"/>
  <c r="M38" i="1"/>
  <c r="M53" i="1"/>
  <c r="M27" i="1"/>
  <c r="M47" i="1"/>
  <c r="M28" i="1"/>
  <c r="M40" i="1"/>
  <c r="M10" i="1"/>
  <c r="C9" i="6"/>
  <c r="B9" i="6"/>
  <c r="B8" i="5"/>
  <c r="C8" i="5"/>
  <c r="G9" i="1" l="1"/>
</calcChain>
</file>

<file path=xl/sharedStrings.xml><?xml version="1.0" encoding="utf-8"?>
<sst xmlns="http://schemas.openxmlformats.org/spreadsheetml/2006/main" count="121" uniqueCount="116">
  <si>
    <t>Metro Area</t>
  </si>
  <si>
    <t>2016 Population Estimate</t>
  </si>
  <si>
    <t>Percent with College Degree (2010)</t>
  </si>
  <si>
    <t>New York-Newark-Jersey City, NY-NJ-PA</t>
  </si>
  <si>
    <t>Los Angeles-Long Beach-Anaheim, CA</t>
  </si>
  <si>
    <t>Chicago-Naperville-Elgin, IL-IN-WI</t>
  </si>
  <si>
    <t>Dallas-Fort Worth-Arlington, TX</t>
  </si>
  <si>
    <t>Houston-The Woodlands-Sugar Land, TX</t>
  </si>
  <si>
    <t>Washington-Arlington-Alexandria, DC-VA-MD-WV</t>
  </si>
  <si>
    <t>Philadelphia-Camden-Wilmington, PA-NJ-DE-MD</t>
  </si>
  <si>
    <t>Miami-Fort Lauderdale-West Palm Beach, FL</t>
  </si>
  <si>
    <t>Atlanta-Sandy Springs-Roswell, GA</t>
  </si>
  <si>
    <t>Boston-Cambridge-Newton, MA-NH</t>
  </si>
  <si>
    <t>San Francisco-Oakland-Hayward, CA</t>
  </si>
  <si>
    <t>Phoenix-Mesa-Scottsdale, AZ</t>
  </si>
  <si>
    <t>Riverside-San Bernardino-Ontario, CA</t>
  </si>
  <si>
    <t>Detroit-Warren-Dearborn, MI</t>
  </si>
  <si>
    <t>Seattle-Tacoma-Bellevue, WA</t>
  </si>
  <si>
    <t>Minneapolis-St. Paul-Bloomington, MN-WI</t>
  </si>
  <si>
    <t>San Diego-Carlsbad, CA</t>
  </si>
  <si>
    <t>Tampa-St. Petersburg-Clearwater, FL</t>
  </si>
  <si>
    <t>Denver-Aurora-Lakewood, CO</t>
  </si>
  <si>
    <t>St. Louis, MO-IL</t>
  </si>
  <si>
    <t>Baltimore-Columbia-Towson, MD</t>
  </si>
  <si>
    <t>Charlotte-Concord-Gastonia, NC-SC</t>
  </si>
  <si>
    <t>Orlando-Kissimmee-Sanford, FL</t>
  </si>
  <si>
    <t>San Antonio-New Braunfels, TX</t>
  </si>
  <si>
    <t>Portland-Vancouver-Hillsboro, OR-WA</t>
  </si>
  <si>
    <t>Pittsburgh, PA</t>
  </si>
  <si>
    <t>Cincinnati, OH-KY-IN</t>
  </si>
  <si>
    <t>Las Vegas-Henderson-Paradise, NV</t>
  </si>
  <si>
    <t>Kansas City, MO-KS</t>
  </si>
  <si>
    <t>Austin-Round Rock, TX</t>
  </si>
  <si>
    <t>Cleveland-Elyria, OH</t>
  </si>
  <si>
    <t>Columbus, OH</t>
  </si>
  <si>
    <t>Indianapolis-Carmel-Anderson, IN</t>
  </si>
  <si>
    <t>San Jose-Sunnyvale-Santa Clara, CA</t>
  </si>
  <si>
    <t>Virginia Beach-Norfolk-Newport News, VA-NC</t>
  </si>
  <si>
    <t>Providence-Warwick, RI-MA</t>
  </si>
  <si>
    <t>Milwaukee-Waukesha-West Allis, WI</t>
  </si>
  <si>
    <t>Jacksonville, FL</t>
  </si>
  <si>
    <t>Oklahoma City, OK</t>
  </si>
  <si>
    <t>Memphis, TN-MS-AR</t>
  </si>
  <si>
    <t>Raleigh, NC</t>
  </si>
  <si>
    <t>Louisville/Jefferson County, KY-IN</t>
  </si>
  <si>
    <t>Richmond, VA</t>
  </si>
  <si>
    <t>New Orleans-Metairie, LA</t>
  </si>
  <si>
    <t>Hartford-West Hartford-East Hartford, CT</t>
  </si>
  <si>
    <t>Salt Lake City, UT</t>
  </si>
  <si>
    <t>Birmingham-Hoover, AL</t>
  </si>
  <si>
    <t>Buffalo-Cheektowaga-Niagara Falls, NY</t>
  </si>
  <si>
    <t>Rochester, NY</t>
  </si>
  <si>
    <t>Grand Rapids-Wyoming, MI</t>
  </si>
  <si>
    <t>Tucson, AZ</t>
  </si>
  <si>
    <t>Population:</t>
  </si>
  <si>
    <t>http://www.nytimes.com/interactive/2012/05/31/us/education-in-metro-areas.html?mcubz=3</t>
  </si>
  <si>
    <t>https://en.wikipedia.org/wiki/List_of_Metropolitan_Statistical_Areas</t>
  </si>
  <si>
    <t>Education (USA):</t>
  </si>
  <si>
    <t>Education (Canada):</t>
  </si>
  <si>
    <t>http://www12.statcan.gc.ca/nhs-enm/2011/as-sa/99-012-x/99-012-x2011001-eng.pdf</t>
  </si>
  <si>
    <t>Metropolitan areas with more than one million people</t>
  </si>
  <si>
    <t>A stable and business-friendly environment</t>
  </si>
  <si>
    <t>Urban or suburban locations with the potential to attract and retain strong technical talent</t>
  </si>
  <si>
    <t>Communities that think big and creatively when considering locations and real estate options</t>
  </si>
  <si>
    <t>In choosing the location for HQ2, Amazon has a preference for:</t>
  </si>
  <si>
    <t>https://images-na.ssl-images-amazon.com/images/G/01/Anything/test/images/usa/RFP_3._V516043504_.pdf</t>
  </si>
  <si>
    <t>State Business Tax Climate Index Rank</t>
  </si>
  <si>
    <t>https://taxfoundation.org/publications/state-business-tax-climate-index/</t>
  </si>
  <si>
    <t>State Business Tax Climate Index</t>
  </si>
  <si>
    <t>https://taxfoundation.org/how-much-lower-are-canadas-business-taxes/</t>
  </si>
  <si>
    <t>County</t>
  </si>
  <si>
    <t>Median Price</t>
  </si>
  <si>
    <t># Sales</t>
  </si>
  <si>
    <t>Wayne</t>
  </si>
  <si>
    <t>St. Clair</t>
  </si>
  <si>
    <t>Oakland</t>
  </si>
  <si>
    <t>Macomb</t>
  </si>
  <si>
    <t>Livingston</t>
  </si>
  <si>
    <t>Lapeer</t>
  </si>
  <si>
    <t>Total</t>
  </si>
  <si>
    <t>&lt;-- Metro area median price approximation via Redfin sales data</t>
  </si>
  <si>
    <t>Allegheny</t>
  </si>
  <si>
    <t>Armstrong</t>
  </si>
  <si>
    <t>Beaver</t>
  </si>
  <si>
    <t>Butler</t>
  </si>
  <si>
    <t>Fayette</t>
  </si>
  <si>
    <t>Washington</t>
  </si>
  <si>
    <t>Westmoreland</t>
  </si>
  <si>
    <t>US Median Home Prices:</t>
  </si>
  <si>
    <t>Canada Median Home Prices:</t>
  </si>
  <si>
    <t>http://creastats.crea.ca/natl/index.html</t>
  </si>
  <si>
    <t>https://www.nar.realtor/topics/metropolitan-median-area-prices-and-affordability</t>
  </si>
  <si>
    <t>http://www.ereb.com/News&amp;Events/LatestMarketStatistics.html</t>
  </si>
  <si>
    <t>Median Home Price (USD)</t>
  </si>
  <si>
    <t>CBRE Tech Talent Score</t>
  </si>
  <si>
    <t>Canada business taxes:</t>
  </si>
  <si>
    <t>http://www.conferenceboard.ca/press/newsrelease/16-05-02/quebec_has_highest_provincial_business_and_personal_tax_burden_among_all_canadian_provinces.aspx</t>
  </si>
  <si>
    <t>WalkScore</t>
  </si>
  <si>
    <t>TransitScore</t>
  </si>
  <si>
    <t>Walk/Transit Score:</t>
  </si>
  <si>
    <t>https://www.walkscore.com/</t>
  </si>
  <si>
    <t>Toronto, ON, Canada</t>
  </si>
  <si>
    <t>Ottawa-Gatineau, ON, Canada</t>
  </si>
  <si>
    <t>Montréal, QC, Canada</t>
  </si>
  <si>
    <t>Vancouver, BC, Canada</t>
  </si>
  <si>
    <t>Calgary, AB, Canada</t>
  </si>
  <si>
    <t>Edmonton, AB, Canada</t>
  </si>
  <si>
    <t>Average Rank</t>
  </si>
  <si>
    <t>Education Rank</t>
  </si>
  <si>
    <t>Tech Talent Rank</t>
  </si>
  <si>
    <t>Home Price Rank</t>
  </si>
  <si>
    <t>Transit Rank</t>
  </si>
  <si>
    <t>Nashville-Davidson-Murfreesboro-Franklin, TN</t>
  </si>
  <si>
    <t>Sacramento-Roseville-Arden-Arcade, CA</t>
  </si>
  <si>
    <t>Tech Talent Scores:</t>
  </si>
  <si>
    <t>https://www.cbre.us/research-and-reports/Scoring-Tech-Talent-2017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</si>
</sst>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$&quot;#,##0"/>
    <numFmt numFmtId="166" formatCode="#,##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0" fontId="0" fillId="3" borderId="0" xfId="0" applyFill="1"/>
    <xf numFmtId="0" fontId="0" fillId="4" borderId="0" xfId="0" applyFill="1"/>
    <xf numFmtId="3" fontId="0" fillId="4" borderId="0" xfId="0" applyNumberFormat="1" applyFill="1"/>
    <xf numFmtId="164" fontId="0" fillId="4" borderId="0" xfId="0" applyNumberFormat="1" applyFill="1"/>
    <xf numFmtId="165" fontId="0" fillId="0" borderId="0" xfId="0" applyNumberFormat="1" applyFill="1"/>
    <xf numFmtId="165" fontId="0" fillId="4" borderId="0" xfId="0" applyNumberFormat="1" applyFill="1"/>
    <xf numFmtId="165" fontId="0" fillId="0" borderId="0" xfId="0" applyNumberFormat="1"/>
    <xf numFmtId="165" fontId="0" fillId="3" borderId="0" xfId="0" applyNumberFormat="1" applyFill="1"/>
    <xf numFmtId="4" fontId="0" fillId="0" borderId="0" xfId="0" applyNumberFormat="1"/>
    <xf numFmtId="166" fontId="0" fillId="0" borderId="0" xfId="0" applyNumberFormat="1"/>
    <xf numFmtId="166" fontId="0" fillId="4" borderId="0" xfId="0" applyNumberFormat="1" applyFill="1"/>
    <xf numFmtId="3" fontId="0" fillId="0" borderId="0" xfId="0" applyNumberFormat="1" applyFill="1"/>
    <xf numFmtId="4" fontId="0" fillId="4" borderId="0" xfId="0" applyNumberFormat="1" applyFill="1"/>
  </cellXfs>
  <cellStyles count="1">
    <cellStyle name="Normal" xfId="0" builtinId="0"/>
  </cellStyles>
  <dxfs count="19">
    <dxf>
      <numFmt numFmtId="3" formatCode="#,##0"/>
    </dxf>
    <dxf>
      <numFmt numFmtId="3" formatCode="#,##0"/>
    </dxf>
    <dxf>
      <numFmt numFmtId="165" formatCode="&quot;$&quot;#,##0"/>
    </dxf>
    <dxf>
      <numFmt numFmtId="165" formatCode="&quot;$&quot;#,##0"/>
    </dxf>
    <dxf>
      <numFmt numFmtId="3" formatCode="#,##0"/>
    </dxf>
    <dxf>
      <numFmt numFmtId="3" formatCode="#,##0"/>
    </dxf>
    <dxf>
      <numFmt numFmtId="165" formatCode="&quot;$&quot;#,##0"/>
    </dxf>
    <dxf>
      <numFmt numFmtId="165" formatCode="&quot;$&quot;#,##0"/>
    </dxf>
    <dxf>
      <numFmt numFmtId="166" formatCode="#,##0.0"/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165" formatCode="&quot;$&quot;#,##0"/>
      <fill>
        <patternFill patternType="none">
          <fgColor indexed="64"/>
          <bgColor auto="1"/>
        </patternFill>
      </fill>
    </dxf>
    <dxf>
      <numFmt numFmtId="3" formatCode="#,##0"/>
    </dxf>
    <dxf>
      <numFmt numFmtId="4" formatCode="#,##0.00"/>
    </dxf>
    <dxf>
      <numFmt numFmtId="3" formatCode="#,##0"/>
    </dxf>
    <dxf>
      <numFmt numFmtId="164" formatCode="0.0%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87364E-FBB8-46D5-8147-97DAA4EF4768}" name="summary" displayName="summary" ref="A1:M60" totalsRowShown="0">
  <sortState ref="A2:M60">
    <sortCondition ref="M5"/>
  </sortState>
  <tableColumns count="13">
    <tableColumn id="1" xr3:uid="{BDBB1775-CC27-4EA5-B271-91A059C1C588}" name="Metro Area"/>
    <tableColumn id="2" xr3:uid="{7CB5D2C2-226E-4A9D-AA33-F3869F7D8056}" name="2016 Population Estimate" dataDxfId="18"/>
    <tableColumn id="3" xr3:uid="{A60D78F7-5FF3-4E64-B6D6-D5A5CAD7F374}" name="Percent with College Degree (2010)" dataDxfId="17"/>
    <tableColumn id="8" xr3:uid="{26F33F2D-35D5-42E4-88EE-A37D8E22596B}" name="Education Rank" dataDxfId="16"/>
    <tableColumn id="6" xr3:uid="{C871E7C2-95CE-40CE-8165-28B9248608AF}" name="CBRE Tech Talent Score" dataDxfId="15"/>
    <tableColumn id="10" xr3:uid="{A30B1D82-DDF0-4C60-B9A6-0827E28B05C6}" name="Tech Talent Rank" dataDxfId="14"/>
    <tableColumn id="4" xr3:uid="{19C2B7E9-32DB-4BA2-BAC5-7F3D43998A5C}" name="State Business Tax Climate Index Rank"/>
    <tableColumn id="5" xr3:uid="{4AFB73EB-A46D-4A5F-BEBD-550F1365CF77}" name="Median Home Price (USD)" dataDxfId="13"/>
    <tableColumn id="11" xr3:uid="{0B449DB2-F058-4CB0-AE55-6E1ED7D59635}" name="Home Price Rank" dataDxfId="12"/>
    <tableColumn id="12" xr3:uid="{8BB85A6B-AAB8-44DD-869F-1F865E983CB2}" name="WalkScore" dataDxfId="11"/>
    <tableColumn id="13" xr3:uid="{E8DC1B29-A403-48E4-9A53-5BCC315B7BA0}" name="TransitScore" dataDxfId="10"/>
    <tableColumn id="14" xr3:uid="{5A2B7BB6-B801-415A-96E9-33B741925920}" name="Transit Rank" dataDxfId="9"/>
    <tableColumn id="7" xr3:uid="{D9ED5FDC-8859-4C40-A77A-B3E62E5AF007}" name="Average Rank" dataDxfId="8">
      <calculatedColumnFormula>AVERAGE(summary[[#This Row],[Education Rank]],summary[[#This Row],[Tech Talent Rank]],summary[[#This Row],[State Business Tax Climate Index Rank]],summary[[#This Row],[Home Price Rank]],summary[[#This Row],[Transit Rank]])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CB92C7A-C4ED-419F-BD94-08B584348CEE}" name="Table2" displayName="Table2" ref="A1:C8" totalsRowCount="1">
  <tableColumns count="3">
    <tableColumn id="1" xr3:uid="{26F39CDD-F542-4F78-958F-ABFEDCB85373}" name="County" totalsRowLabel="Total"/>
    <tableColumn id="2" xr3:uid="{33862ABE-143A-4293-AEA1-5FA8BA884101}" name="Median Price" totalsRowFunction="custom" dataDxfId="7" totalsRowDxfId="6">
      <totalsRowFormula>SUMPRODUCT(Table2[Median Price],Table2['# Sales])/SUM(Table2['# Sales])</totalsRowFormula>
    </tableColumn>
    <tableColumn id="3" xr3:uid="{D1FC3974-25A0-4972-800C-305D5905C6B0}" name="# Sales" totalsRowFunction="sum" dataDxfId="5" totalsRowDxfId="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DF96953-29E9-41C4-A916-E0A0BE476F19}" name="Table24" displayName="Table24" ref="A1:C9" totalsRowCount="1">
  <tableColumns count="3">
    <tableColumn id="1" xr3:uid="{2615CCA2-485A-4DD3-B262-7F24099003FE}" name="County" totalsRowLabel="Total"/>
    <tableColumn id="2" xr3:uid="{5388D5F3-949B-4E89-ADCF-0111B138A426}" name="Median Price" totalsRowFunction="custom" dataDxfId="3" totalsRowDxfId="2">
      <totalsRowFormula>SUMPRODUCT(Table24[Median Price],Table24['# Sales])/SUM(Table24['# Sales])</totalsRowFormula>
    </tableColumn>
    <tableColumn id="3" xr3:uid="{E9A1004F-FDCD-40E8-98A0-BAC8045DDD71}" name="# Sales" totalsRowFunction="sum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5B0D3-1E1F-4295-AA6C-6F56175D1AF1}">
  <dimension ref="A1:M60"/>
  <sheetViews>
    <sheetView tabSelected="1" workbookViewId="0"/>
  </sheetViews>
  <sheetFormatPr defaultRowHeight="15" x14ac:dyDescent="0.25"/>
  <cols>
    <col min="1" max="1" width="46.42578125" bestFit="1" customWidth="1"/>
    <col min="2" max="2" width="23.7109375" style="1" bestFit="1" customWidth="1"/>
    <col min="3" max="3" width="32.85546875" style="2" bestFit="1" customWidth="1"/>
    <col min="4" max="4" width="14.5703125" style="1" bestFit="1" customWidth="1"/>
    <col min="5" max="5" width="21.7109375" bestFit="1" customWidth="1"/>
    <col min="6" max="6" width="16" style="1" bestFit="1" customWidth="1"/>
    <col min="7" max="7" width="35.42578125" style="8" bestFit="1" customWidth="1"/>
    <col min="8" max="8" width="24.42578125" style="12" bestFit="1" customWidth="1"/>
    <col min="9" max="9" width="16" style="1" bestFit="1" customWidth="1"/>
    <col min="10" max="10" width="10.42578125" style="1" bestFit="1" customWidth="1"/>
    <col min="11" max="11" width="11.85546875" style="1" bestFit="1" customWidth="1"/>
    <col min="12" max="12" width="11.7109375" style="1" bestFit="1" customWidth="1"/>
    <col min="13" max="13" width="13.140625" style="13" bestFit="1" customWidth="1"/>
  </cols>
  <sheetData>
    <row r="1" spans="1:13" x14ac:dyDescent="0.25">
      <c r="A1" t="s">
        <v>0</v>
      </c>
      <c r="B1" s="1" t="s">
        <v>1</v>
      </c>
      <c r="C1" s="2" t="s">
        <v>2</v>
      </c>
      <c r="D1" s="1" t="s">
        <v>108</v>
      </c>
      <c r="E1" s="12" t="s">
        <v>94</v>
      </c>
      <c r="F1" s="1" t="s">
        <v>109</v>
      </c>
      <c r="G1" t="s">
        <v>66</v>
      </c>
      <c r="H1" s="8" t="s">
        <v>93</v>
      </c>
      <c r="I1" s="15" t="s">
        <v>110</v>
      </c>
      <c r="J1" s="15" t="s">
        <v>97</v>
      </c>
      <c r="K1" s="15" t="s">
        <v>98</v>
      </c>
      <c r="L1" s="15" t="s">
        <v>111</v>
      </c>
      <c r="M1" s="13" t="s">
        <v>107</v>
      </c>
    </row>
    <row r="2" spans="1:13" x14ac:dyDescent="0.25">
      <c r="A2" t="s">
        <v>101</v>
      </c>
      <c r="B2" s="1">
        <v>5928040</v>
      </c>
      <c r="C2" s="2">
        <v>0.36799999999999999</v>
      </c>
      <c r="D2" s="1">
        <v>11</v>
      </c>
      <c r="E2" s="12">
        <v>59.3</v>
      </c>
      <c r="F2" s="1">
        <v>6</v>
      </c>
      <c r="G2" s="4">
        <v>9</v>
      </c>
      <c r="H2" s="11">
        <v>637500</v>
      </c>
      <c r="I2" s="15">
        <v>56</v>
      </c>
      <c r="J2" s="15">
        <v>71</v>
      </c>
      <c r="K2" s="15">
        <v>78</v>
      </c>
      <c r="L2" s="15">
        <v>3</v>
      </c>
      <c r="M2" s="13">
        <f>AVERAGE(summary[[#This Row],[Education Rank]],summary[[#This Row],[Tech Talent Rank]],summary[[#This Row],[State Business Tax Climate Index Rank]],summary[[#This Row],[Home Price Rank]],summary[[#This Row],[Transit Rank]])</f>
        <v>17</v>
      </c>
    </row>
    <row r="3" spans="1:13" x14ac:dyDescent="0.25">
      <c r="A3" s="5" t="s">
        <v>17</v>
      </c>
      <c r="B3" s="6">
        <v>3798902</v>
      </c>
      <c r="C3" s="7">
        <v>0.37</v>
      </c>
      <c r="D3" s="6">
        <v>10</v>
      </c>
      <c r="E3" s="16">
        <v>67.83</v>
      </c>
      <c r="F3" s="6">
        <v>2</v>
      </c>
      <c r="G3" s="5">
        <v>17</v>
      </c>
      <c r="H3" s="9">
        <v>475400</v>
      </c>
      <c r="I3" s="6">
        <v>53</v>
      </c>
      <c r="J3" s="6">
        <v>73</v>
      </c>
      <c r="K3" s="6">
        <v>57</v>
      </c>
      <c r="L3" s="6">
        <v>13</v>
      </c>
      <c r="M3" s="14">
        <f>AVERAGE(summary[[#This Row],[Education Rank]],summary[[#This Row],[Tech Talent Rank]],summary[[#This Row],[State Business Tax Climate Index Rank]],summary[[#This Row],[Home Price Rank]],summary[[#This Row],[Transit Rank]])</f>
        <v>19</v>
      </c>
    </row>
    <row r="4" spans="1:13" x14ac:dyDescent="0.25">
      <c r="A4" t="s">
        <v>102</v>
      </c>
      <c r="B4" s="1">
        <v>1323783</v>
      </c>
      <c r="C4" s="2">
        <v>0.38200000000000001</v>
      </c>
      <c r="D4" s="1">
        <v>8</v>
      </c>
      <c r="E4" s="12"/>
      <c r="G4" s="4">
        <v>9</v>
      </c>
      <c r="H4" s="11">
        <v>300000</v>
      </c>
      <c r="I4" s="15">
        <v>41</v>
      </c>
      <c r="J4" s="15">
        <v>54</v>
      </c>
      <c r="K4" s="15">
        <v>49</v>
      </c>
      <c r="L4" s="15">
        <v>19</v>
      </c>
      <c r="M4" s="13">
        <f>AVERAGE(summary[[#This Row],[Education Rank]],summary[[#This Row],[Tech Talent Rank]],summary[[#This Row],[State Business Tax Climate Index Rank]],summary[[#This Row],[Home Price Rank]],summary[[#This Row],[Transit Rank]])</f>
        <v>19.25</v>
      </c>
    </row>
    <row r="5" spans="1:13" x14ac:dyDescent="0.25">
      <c r="A5" t="s">
        <v>12</v>
      </c>
      <c r="B5" s="1">
        <v>4794447</v>
      </c>
      <c r="C5" s="2">
        <v>0.43</v>
      </c>
      <c r="D5" s="1">
        <v>4</v>
      </c>
      <c r="E5" s="12">
        <v>57.57</v>
      </c>
      <c r="F5" s="1">
        <v>9</v>
      </c>
      <c r="G5">
        <v>27</v>
      </c>
      <c r="H5" s="8">
        <v>464900</v>
      </c>
      <c r="I5" s="15">
        <v>52</v>
      </c>
      <c r="J5" s="15">
        <v>81</v>
      </c>
      <c r="K5" s="15">
        <v>74</v>
      </c>
      <c r="L5" s="15">
        <v>5</v>
      </c>
      <c r="M5" s="13">
        <f>AVERAGE(summary[[#This Row],[Education Rank]],summary[[#This Row],[Tech Talent Rank]],summary[[#This Row],[State Business Tax Climate Index Rank]],summary[[#This Row],[Home Price Rank]],summary[[#This Row],[Transit Rank]])</f>
        <v>19.399999999999999</v>
      </c>
    </row>
    <row r="6" spans="1:13" x14ac:dyDescent="0.25">
      <c r="A6" t="s">
        <v>9</v>
      </c>
      <c r="B6" s="1">
        <v>6070500</v>
      </c>
      <c r="C6" s="2">
        <v>0.33100000000000002</v>
      </c>
      <c r="D6" s="1">
        <v>20</v>
      </c>
      <c r="E6" s="12">
        <v>49.17</v>
      </c>
      <c r="F6" s="1">
        <v>20</v>
      </c>
      <c r="G6">
        <v>24</v>
      </c>
      <c r="H6" s="8">
        <v>239100</v>
      </c>
      <c r="I6" s="15">
        <v>25</v>
      </c>
      <c r="J6" s="15">
        <v>79</v>
      </c>
      <c r="K6" s="15">
        <v>67</v>
      </c>
      <c r="L6" s="15">
        <v>8</v>
      </c>
      <c r="M6" s="13">
        <f>AVERAGE(summary[[#This Row],[Education Rank]],summary[[#This Row],[Tech Talent Rank]],summary[[#This Row],[State Business Tax Climate Index Rank]],summary[[#This Row],[Home Price Rank]],summary[[#This Row],[Transit Rank]])</f>
        <v>19.399999999999999</v>
      </c>
    </row>
    <row r="7" spans="1:13" x14ac:dyDescent="0.25">
      <c r="A7" t="s">
        <v>5</v>
      </c>
      <c r="B7" s="1">
        <v>9512999</v>
      </c>
      <c r="C7" s="2">
        <v>0.34</v>
      </c>
      <c r="D7" s="1">
        <v>17</v>
      </c>
      <c r="E7" s="12">
        <v>51.78</v>
      </c>
      <c r="F7" s="1">
        <v>13</v>
      </c>
      <c r="G7">
        <v>23</v>
      </c>
      <c r="H7" s="8">
        <v>264300</v>
      </c>
      <c r="I7" s="15">
        <v>35</v>
      </c>
      <c r="J7" s="15">
        <v>78</v>
      </c>
      <c r="K7" s="15">
        <v>65</v>
      </c>
      <c r="L7" s="15">
        <v>9</v>
      </c>
      <c r="M7" s="13">
        <f>AVERAGE(summary[[#This Row],[Education Rank]],summary[[#This Row],[Tech Talent Rank]],summary[[#This Row],[State Business Tax Climate Index Rank]],summary[[#This Row],[Home Price Rank]],summary[[#This Row],[Transit Rank]])</f>
        <v>19.399999999999999</v>
      </c>
    </row>
    <row r="8" spans="1:13" x14ac:dyDescent="0.25">
      <c r="A8" t="s">
        <v>11</v>
      </c>
      <c r="B8" s="1">
        <v>5789700</v>
      </c>
      <c r="C8" s="2">
        <v>0.34100000000000003</v>
      </c>
      <c r="D8" s="1">
        <v>16</v>
      </c>
      <c r="E8" s="12">
        <v>59.55</v>
      </c>
      <c r="F8" s="1">
        <v>5</v>
      </c>
      <c r="G8">
        <v>36</v>
      </c>
      <c r="H8" s="8">
        <v>204900</v>
      </c>
      <c r="I8" s="15">
        <v>16</v>
      </c>
      <c r="J8" s="15">
        <v>49</v>
      </c>
      <c r="K8" s="15">
        <v>44</v>
      </c>
      <c r="L8" s="15">
        <v>25</v>
      </c>
      <c r="M8" s="13">
        <f>AVERAGE(summary[[#This Row],[Education Rank]],summary[[#This Row],[Tech Talent Rank]],summary[[#This Row],[State Business Tax Climate Index Rank]],summary[[#This Row],[Home Price Rank]],summary[[#This Row],[Transit Rank]])</f>
        <v>19.600000000000001</v>
      </c>
    </row>
    <row r="9" spans="1:13" x14ac:dyDescent="0.25">
      <c r="A9" t="s">
        <v>8</v>
      </c>
      <c r="B9" s="1">
        <v>6131977</v>
      </c>
      <c r="C9" s="2">
        <v>0.46800000000000003</v>
      </c>
      <c r="D9" s="1">
        <v>1</v>
      </c>
      <c r="E9" s="12">
        <v>64.13</v>
      </c>
      <c r="F9" s="1">
        <v>4</v>
      </c>
      <c r="G9">
        <f>AVERAGE(33,42)</f>
        <v>37.5</v>
      </c>
      <c r="H9" s="8">
        <v>428700</v>
      </c>
      <c r="I9" s="15">
        <v>51</v>
      </c>
      <c r="J9" s="15">
        <v>77</v>
      </c>
      <c r="K9" s="15">
        <v>71</v>
      </c>
      <c r="L9" s="15">
        <v>7</v>
      </c>
      <c r="M9" s="13">
        <f>AVERAGE(summary[[#This Row],[Education Rank]],summary[[#This Row],[Tech Talent Rank]],summary[[#This Row],[State Business Tax Climate Index Rank]],summary[[#This Row],[Home Price Rank]],summary[[#This Row],[Transit Rank]])</f>
        <v>20.100000000000001</v>
      </c>
    </row>
    <row r="10" spans="1:13" x14ac:dyDescent="0.25">
      <c r="A10" t="s">
        <v>24</v>
      </c>
      <c r="B10" s="1">
        <v>2474314</v>
      </c>
      <c r="C10" s="2">
        <v>0.32200000000000001</v>
      </c>
      <c r="D10" s="1">
        <v>25</v>
      </c>
      <c r="E10" s="12">
        <v>46.29</v>
      </c>
      <c r="F10" s="1">
        <v>23</v>
      </c>
      <c r="G10">
        <v>11</v>
      </c>
      <c r="H10" s="8">
        <v>234300</v>
      </c>
      <c r="I10" s="15">
        <v>22</v>
      </c>
      <c r="J10" s="15">
        <v>26</v>
      </c>
      <c r="K10" s="15"/>
      <c r="L10" s="15"/>
      <c r="M10" s="13">
        <f>AVERAGE(summary[[#This Row],[Education Rank]],summary[[#This Row],[Tech Talent Rank]],summary[[#This Row],[State Business Tax Climate Index Rank]],summary[[#This Row],[Home Price Rank]],summary[[#This Row],[Transit Rank]])</f>
        <v>20.25</v>
      </c>
    </row>
    <row r="11" spans="1:13" x14ac:dyDescent="0.25">
      <c r="A11" t="s">
        <v>103</v>
      </c>
      <c r="B11" s="1">
        <v>4098927</v>
      </c>
      <c r="C11" s="3">
        <v>0.29899999999999999</v>
      </c>
      <c r="D11" s="1">
        <v>32</v>
      </c>
      <c r="E11" s="12"/>
      <c r="G11" s="4">
        <v>10</v>
      </c>
      <c r="H11" s="11">
        <v>269000</v>
      </c>
      <c r="I11" s="15">
        <v>36</v>
      </c>
      <c r="J11" s="15">
        <v>70</v>
      </c>
      <c r="K11" s="15">
        <v>77</v>
      </c>
      <c r="L11" s="15">
        <v>4</v>
      </c>
      <c r="M11" s="13">
        <f>AVERAGE(summary[[#This Row],[Education Rank]],summary[[#This Row],[Tech Talent Rank]],summary[[#This Row],[State Business Tax Climate Index Rank]],summary[[#This Row],[Home Price Rank]],summary[[#This Row],[Transit Rank]])</f>
        <v>20.5</v>
      </c>
    </row>
    <row r="12" spans="1:13" x14ac:dyDescent="0.25">
      <c r="A12" t="s">
        <v>104</v>
      </c>
      <c r="B12" s="1">
        <v>2463431</v>
      </c>
      <c r="C12" s="3">
        <v>0.34</v>
      </c>
      <c r="D12" s="1">
        <v>18</v>
      </c>
      <c r="E12" s="12">
        <v>51.4</v>
      </c>
      <c r="F12" s="1">
        <v>14</v>
      </c>
      <c r="G12" s="4">
        <v>8</v>
      </c>
      <c r="H12" s="11">
        <v>840750</v>
      </c>
      <c r="I12" s="15">
        <v>57</v>
      </c>
      <c r="J12" s="15">
        <v>78</v>
      </c>
      <c r="K12" s="15">
        <v>74</v>
      </c>
      <c r="L12" s="15">
        <v>6</v>
      </c>
      <c r="M12" s="13">
        <f>AVERAGE(summary[[#This Row],[Education Rank]],summary[[#This Row],[Tech Talent Rank]],summary[[#This Row],[State Business Tax Climate Index Rank]],summary[[#This Row],[Home Price Rank]],summary[[#This Row],[Transit Rank]])</f>
        <v>20.6</v>
      </c>
    </row>
    <row r="13" spans="1:13" x14ac:dyDescent="0.25">
      <c r="A13" t="s">
        <v>21</v>
      </c>
      <c r="B13" s="1">
        <v>2853077</v>
      </c>
      <c r="C13" s="2">
        <v>0.38200000000000001</v>
      </c>
      <c r="D13" s="1">
        <v>7</v>
      </c>
      <c r="E13" s="12">
        <v>53.37</v>
      </c>
      <c r="F13" s="1">
        <v>12</v>
      </c>
      <c r="G13">
        <v>16</v>
      </c>
      <c r="H13" s="8">
        <v>424500</v>
      </c>
      <c r="I13" s="15">
        <v>50</v>
      </c>
      <c r="J13" s="15">
        <v>61</v>
      </c>
      <c r="K13" s="15">
        <v>47</v>
      </c>
      <c r="L13" s="15">
        <v>21</v>
      </c>
      <c r="M13" s="13">
        <f>AVERAGE(summary[[#This Row],[Education Rank]],summary[[#This Row],[Tech Talent Rank]],summary[[#This Row],[State Business Tax Climate Index Rank]],summary[[#This Row],[Home Price Rank]],summary[[#This Row],[Transit Rank]])</f>
        <v>21.2</v>
      </c>
    </row>
    <row r="14" spans="1:13" x14ac:dyDescent="0.25">
      <c r="A14" t="s">
        <v>28</v>
      </c>
      <c r="B14" s="1">
        <v>2342299</v>
      </c>
      <c r="C14" s="2">
        <v>0.29099999999999998</v>
      </c>
      <c r="D14" s="1">
        <v>37</v>
      </c>
      <c r="E14" s="12">
        <v>43.5</v>
      </c>
      <c r="F14" s="1">
        <v>27</v>
      </c>
      <c r="G14">
        <v>24</v>
      </c>
      <c r="H14" s="11">
        <v>165000</v>
      </c>
      <c r="I14" s="15">
        <v>5</v>
      </c>
      <c r="J14" s="15">
        <v>62</v>
      </c>
      <c r="K14" s="15">
        <v>54</v>
      </c>
      <c r="L14" s="15">
        <v>14</v>
      </c>
      <c r="M14" s="13">
        <f>AVERAGE(summary[[#This Row],[Education Rank]],summary[[#This Row],[Tech Talent Rank]],summary[[#This Row],[State Business Tax Climate Index Rank]],summary[[#This Row],[Home Price Rank]],summary[[#This Row],[Transit Rank]])</f>
        <v>21.4</v>
      </c>
    </row>
    <row r="15" spans="1:13" x14ac:dyDescent="0.25">
      <c r="A15" t="s">
        <v>32</v>
      </c>
      <c r="B15" s="1">
        <v>2056405</v>
      </c>
      <c r="C15" s="2">
        <v>0.39400000000000002</v>
      </c>
      <c r="D15" s="1">
        <v>6</v>
      </c>
      <c r="E15" s="12">
        <v>58.73</v>
      </c>
      <c r="F15" s="1">
        <v>8</v>
      </c>
      <c r="G15">
        <v>14</v>
      </c>
      <c r="H15" s="8">
        <v>308000</v>
      </c>
      <c r="I15" s="15">
        <v>43</v>
      </c>
      <c r="J15" s="15">
        <v>40</v>
      </c>
      <c r="K15" s="15">
        <v>34</v>
      </c>
      <c r="L15" s="15">
        <v>38</v>
      </c>
      <c r="M15" s="13">
        <f>AVERAGE(summary[[#This Row],[Education Rank]],summary[[#This Row],[Tech Talent Rank]],summary[[#This Row],[State Business Tax Climate Index Rank]],summary[[#This Row],[Home Price Rank]],summary[[#This Row],[Transit Rank]])</f>
        <v>21.8</v>
      </c>
    </row>
    <row r="16" spans="1:13" x14ac:dyDescent="0.25">
      <c r="A16" t="s">
        <v>43</v>
      </c>
      <c r="B16" s="1">
        <v>1302946</v>
      </c>
      <c r="C16" s="2">
        <v>0.41</v>
      </c>
      <c r="D16" s="1">
        <v>5</v>
      </c>
      <c r="E16" s="12">
        <v>59.03</v>
      </c>
      <c r="F16" s="1">
        <v>7</v>
      </c>
      <c r="G16">
        <v>11</v>
      </c>
      <c r="H16" s="8">
        <v>278300</v>
      </c>
      <c r="I16" s="15">
        <v>38</v>
      </c>
      <c r="J16" s="15">
        <v>30</v>
      </c>
      <c r="K16" s="15">
        <v>23</v>
      </c>
      <c r="L16" s="15">
        <v>49</v>
      </c>
      <c r="M16" s="13">
        <f>AVERAGE(summary[[#This Row],[Education Rank]],summary[[#This Row],[Tech Talent Rank]],summary[[#This Row],[State Business Tax Climate Index Rank]],summary[[#This Row],[Home Price Rank]],summary[[#This Row],[Transit Rank]])</f>
        <v>22</v>
      </c>
    </row>
    <row r="17" spans="1:13" x14ac:dyDescent="0.25">
      <c r="A17" t="s">
        <v>22</v>
      </c>
      <c r="B17" s="1">
        <v>2807002</v>
      </c>
      <c r="C17" s="2">
        <v>0.29899999999999999</v>
      </c>
      <c r="D17" s="1">
        <v>33</v>
      </c>
      <c r="E17" s="12">
        <v>35.44</v>
      </c>
      <c r="F17" s="1">
        <v>32</v>
      </c>
      <c r="G17">
        <v>15</v>
      </c>
      <c r="H17" s="8">
        <v>174000</v>
      </c>
      <c r="I17" s="15">
        <v>8</v>
      </c>
      <c r="J17" s="15">
        <v>65</v>
      </c>
      <c r="K17" s="15">
        <v>45</v>
      </c>
      <c r="L17" s="15">
        <v>23</v>
      </c>
      <c r="M17" s="13">
        <f>AVERAGE(summary[[#This Row],[Education Rank]],summary[[#This Row],[Tech Talent Rank]],summary[[#This Row],[State Business Tax Climate Index Rank]],summary[[#This Row],[Home Price Rank]],summary[[#This Row],[Transit Rank]])</f>
        <v>22.2</v>
      </c>
    </row>
    <row r="18" spans="1:13" x14ac:dyDescent="0.25">
      <c r="A18" t="s">
        <v>13</v>
      </c>
      <c r="B18" s="1">
        <v>4679166</v>
      </c>
      <c r="C18" s="2">
        <v>0.434</v>
      </c>
      <c r="D18" s="1">
        <v>3</v>
      </c>
      <c r="E18" s="12">
        <v>81.28</v>
      </c>
      <c r="F18" s="1">
        <v>1</v>
      </c>
      <c r="G18">
        <v>48</v>
      </c>
      <c r="H18" s="8">
        <v>950000</v>
      </c>
      <c r="I18" s="15">
        <v>58</v>
      </c>
      <c r="J18" s="15">
        <v>86</v>
      </c>
      <c r="K18" s="15">
        <v>80</v>
      </c>
      <c r="L18" s="15">
        <v>2</v>
      </c>
      <c r="M18" s="13">
        <f>AVERAGE(summary[[#This Row],[Education Rank]],summary[[#This Row],[Tech Talent Rank]],summary[[#This Row],[State Business Tax Climate Index Rank]],summary[[#This Row],[Home Price Rank]],summary[[#This Row],[Transit Rank]])</f>
        <v>22.4</v>
      </c>
    </row>
    <row r="19" spans="1:13" x14ac:dyDescent="0.25">
      <c r="A19" t="s">
        <v>27</v>
      </c>
      <c r="B19" s="1">
        <v>2424955</v>
      </c>
      <c r="C19" s="2">
        <v>0.33</v>
      </c>
      <c r="D19" s="1">
        <v>21</v>
      </c>
      <c r="E19" s="12">
        <v>49.88</v>
      </c>
      <c r="F19" s="1">
        <v>18</v>
      </c>
      <c r="G19">
        <v>10</v>
      </c>
      <c r="H19" s="8">
        <v>389100</v>
      </c>
      <c r="I19" s="15">
        <v>48</v>
      </c>
      <c r="J19" s="15">
        <v>65</v>
      </c>
      <c r="K19" s="15">
        <v>51</v>
      </c>
      <c r="L19" s="15">
        <v>16</v>
      </c>
      <c r="M19" s="13">
        <f>AVERAGE(summary[[#This Row],[Education Rank]],summary[[#This Row],[Tech Talent Rank]],summary[[#This Row],[State Business Tax Climate Index Rank]],summary[[#This Row],[Home Price Rank]],summary[[#This Row],[Transit Rank]])</f>
        <v>22.6</v>
      </c>
    </row>
    <row r="20" spans="1:13" x14ac:dyDescent="0.25">
      <c r="A20" t="s">
        <v>3</v>
      </c>
      <c r="B20" s="1">
        <v>20153634</v>
      </c>
      <c r="C20" s="2">
        <v>0.36</v>
      </c>
      <c r="D20" s="1">
        <v>12</v>
      </c>
      <c r="E20" s="12">
        <v>64.209999999999994</v>
      </c>
      <c r="F20" s="1">
        <v>3</v>
      </c>
      <c r="G20">
        <v>49</v>
      </c>
      <c r="H20" s="8">
        <v>414000</v>
      </c>
      <c r="I20" s="15">
        <v>49</v>
      </c>
      <c r="J20" s="15">
        <v>89</v>
      </c>
      <c r="K20" s="15">
        <v>84</v>
      </c>
      <c r="L20" s="15">
        <v>1</v>
      </c>
      <c r="M20" s="13">
        <f>AVERAGE(summary[[#This Row],[Education Rank]],summary[[#This Row],[Tech Talent Rank]],summary[[#This Row],[State Business Tax Climate Index Rank]],summary[[#This Row],[Home Price Rank]],summary[[#This Row],[Transit Rank]])</f>
        <v>22.8</v>
      </c>
    </row>
    <row r="21" spans="1:13" x14ac:dyDescent="0.25">
      <c r="A21" t="s">
        <v>23</v>
      </c>
      <c r="B21" s="1">
        <v>2798886</v>
      </c>
      <c r="C21" s="2">
        <v>0.35099999999999998</v>
      </c>
      <c r="D21" s="1">
        <v>13</v>
      </c>
      <c r="E21" s="12">
        <v>55.28</v>
      </c>
      <c r="F21" s="1">
        <v>11</v>
      </c>
      <c r="G21">
        <v>42</v>
      </c>
      <c r="H21" s="8">
        <v>277000</v>
      </c>
      <c r="I21" s="15">
        <v>37</v>
      </c>
      <c r="J21" s="15">
        <v>69</v>
      </c>
      <c r="K21" s="15">
        <v>58</v>
      </c>
      <c r="L21" s="15">
        <v>11</v>
      </c>
      <c r="M21" s="13">
        <f>AVERAGE(summary[[#This Row],[Education Rank]],summary[[#This Row],[Tech Talent Rank]],summary[[#This Row],[State Business Tax Climate Index Rank]],summary[[#This Row],[Home Price Rank]],summary[[#This Row],[Transit Rank]])</f>
        <v>22.8</v>
      </c>
    </row>
    <row r="22" spans="1:13" x14ac:dyDescent="0.25">
      <c r="A22" t="s">
        <v>105</v>
      </c>
      <c r="B22" s="1">
        <v>1392609</v>
      </c>
      <c r="C22" s="2">
        <v>0.34799999999999998</v>
      </c>
      <c r="D22" s="1">
        <v>14</v>
      </c>
      <c r="E22" s="12"/>
      <c r="G22" s="4">
        <v>3</v>
      </c>
      <c r="H22" s="11">
        <v>361000</v>
      </c>
      <c r="I22" s="15">
        <v>47</v>
      </c>
      <c r="J22" s="15">
        <v>48</v>
      </c>
      <c r="K22" s="15">
        <v>43</v>
      </c>
      <c r="L22" s="15">
        <v>29</v>
      </c>
      <c r="M22" s="13">
        <f>AVERAGE(summary[[#This Row],[Education Rank]],summary[[#This Row],[Tech Talent Rank]],summary[[#This Row],[State Business Tax Climate Index Rank]],summary[[#This Row],[Home Price Rank]],summary[[#This Row],[Transit Rank]])</f>
        <v>23.25</v>
      </c>
    </row>
    <row r="23" spans="1:13" x14ac:dyDescent="0.25">
      <c r="A23" t="s">
        <v>18</v>
      </c>
      <c r="B23" s="1">
        <v>3551036</v>
      </c>
      <c r="C23" s="2">
        <v>0.379</v>
      </c>
      <c r="D23" s="1">
        <v>9</v>
      </c>
      <c r="E23" s="12">
        <v>51.06</v>
      </c>
      <c r="F23" s="1">
        <v>16</v>
      </c>
      <c r="G23">
        <v>46</v>
      </c>
      <c r="H23" s="8">
        <v>259000</v>
      </c>
      <c r="I23" s="15">
        <v>34</v>
      </c>
      <c r="J23" s="15">
        <v>69</v>
      </c>
      <c r="K23" s="15">
        <v>58</v>
      </c>
      <c r="L23" s="15">
        <v>12</v>
      </c>
      <c r="M23" s="13">
        <f>AVERAGE(summary[[#This Row],[Education Rank]],summary[[#This Row],[Tech Talent Rank]],summary[[#This Row],[State Business Tax Climate Index Rank]],summary[[#This Row],[Home Price Rank]],summary[[#This Row],[Transit Rank]])</f>
        <v>23.4</v>
      </c>
    </row>
    <row r="24" spans="1:13" x14ac:dyDescent="0.25">
      <c r="A24" t="s">
        <v>16</v>
      </c>
      <c r="B24" s="1">
        <v>4297617</v>
      </c>
      <c r="C24" s="2">
        <v>0.27300000000000002</v>
      </c>
      <c r="D24" s="1">
        <v>47</v>
      </c>
      <c r="E24" s="12">
        <v>49.34</v>
      </c>
      <c r="F24" s="1">
        <v>19</v>
      </c>
      <c r="G24">
        <v>12</v>
      </c>
      <c r="H24" s="11">
        <v>176000</v>
      </c>
      <c r="I24" s="15">
        <v>9</v>
      </c>
      <c r="J24" s="15">
        <v>55</v>
      </c>
      <c r="K24" s="15">
        <v>38</v>
      </c>
      <c r="L24" s="15">
        <v>32</v>
      </c>
      <c r="M24" s="13">
        <f>AVERAGE(summary[[#This Row],[Education Rank]],summary[[#This Row],[Tech Talent Rank]],summary[[#This Row],[State Business Tax Climate Index Rank]],summary[[#This Row],[Home Price Rank]],summary[[#This Row],[Transit Rank]])</f>
        <v>23.8</v>
      </c>
    </row>
    <row r="25" spans="1:13" x14ac:dyDescent="0.25">
      <c r="A25" t="s">
        <v>31</v>
      </c>
      <c r="B25" s="1">
        <v>2104509</v>
      </c>
      <c r="C25" s="2">
        <v>0.32500000000000001</v>
      </c>
      <c r="D25" s="1">
        <v>24</v>
      </c>
      <c r="E25" s="12">
        <v>44.93</v>
      </c>
      <c r="F25" s="1">
        <v>26</v>
      </c>
      <c r="G25">
        <v>15</v>
      </c>
      <c r="H25" s="8">
        <v>201700</v>
      </c>
      <c r="I25" s="15">
        <v>14</v>
      </c>
      <c r="J25" s="15">
        <v>34</v>
      </c>
      <c r="K25" s="15">
        <v>29</v>
      </c>
      <c r="L25" s="15">
        <v>45</v>
      </c>
      <c r="M25" s="13">
        <f>AVERAGE(summary[[#This Row],[Education Rank]],summary[[#This Row],[Tech Talent Rank]],summary[[#This Row],[State Business Tax Climate Index Rank]],summary[[#This Row],[Home Price Rank]],summary[[#This Row],[Transit Rank]])</f>
        <v>24.8</v>
      </c>
    </row>
    <row r="26" spans="1:13" x14ac:dyDescent="0.25">
      <c r="A26" t="s">
        <v>35</v>
      </c>
      <c r="B26" s="1">
        <v>2004230</v>
      </c>
      <c r="C26" s="2">
        <v>0.307</v>
      </c>
      <c r="D26" s="1">
        <v>30</v>
      </c>
      <c r="E26" s="12">
        <v>36.39</v>
      </c>
      <c r="F26" s="1">
        <v>30</v>
      </c>
      <c r="G26">
        <v>8</v>
      </c>
      <c r="H26" s="8">
        <v>176200</v>
      </c>
      <c r="I26" s="15">
        <v>10</v>
      </c>
      <c r="J26" s="15">
        <v>30</v>
      </c>
      <c r="K26" s="15">
        <v>24</v>
      </c>
      <c r="L26" s="15">
        <v>48</v>
      </c>
      <c r="M26" s="13">
        <f>AVERAGE(summary[[#This Row],[Education Rank]],summary[[#This Row],[Tech Talent Rank]],summary[[#This Row],[State Business Tax Climate Index Rank]],summary[[#This Row],[Home Price Rank]],summary[[#This Row],[Transit Rank]])</f>
        <v>25.2</v>
      </c>
    </row>
    <row r="27" spans="1:13" x14ac:dyDescent="0.25">
      <c r="A27" t="s">
        <v>52</v>
      </c>
      <c r="B27" s="1">
        <v>1047099</v>
      </c>
      <c r="C27" s="2">
        <v>0.26200000000000001</v>
      </c>
      <c r="D27" s="1">
        <v>52</v>
      </c>
      <c r="E27" s="12"/>
      <c r="G27">
        <v>12</v>
      </c>
      <c r="H27" s="8">
        <v>182700</v>
      </c>
      <c r="I27" s="15">
        <v>12</v>
      </c>
      <c r="J27" s="15">
        <v>55</v>
      </c>
      <c r="K27" s="15"/>
      <c r="L27" s="15"/>
      <c r="M27" s="13">
        <f>AVERAGE(summary[[#This Row],[Education Rank]],summary[[#This Row],[Tech Talent Rank]],summary[[#This Row],[State Business Tax Climate Index Rank]],summary[[#This Row],[Home Price Rank]],summary[[#This Row],[Transit Rank]])</f>
        <v>25.333333333333332</v>
      </c>
    </row>
    <row r="28" spans="1:13" x14ac:dyDescent="0.25">
      <c r="A28" t="s">
        <v>42</v>
      </c>
      <c r="B28" s="1">
        <v>1342842</v>
      </c>
      <c r="C28" s="2">
        <v>0.251</v>
      </c>
      <c r="D28" s="1">
        <v>57</v>
      </c>
      <c r="E28" s="12"/>
      <c r="G28">
        <v>13</v>
      </c>
      <c r="H28" s="8">
        <v>171500</v>
      </c>
      <c r="I28" s="15">
        <v>7</v>
      </c>
      <c r="J28" s="15">
        <v>37</v>
      </c>
      <c r="K28" s="15"/>
      <c r="L28" s="15"/>
      <c r="M28" s="13">
        <f>AVERAGE(summary[[#This Row],[Education Rank]],summary[[#This Row],[Tech Talent Rank]],summary[[#This Row],[State Business Tax Climate Index Rank]],summary[[#This Row],[Home Price Rank]],summary[[#This Row],[Transit Rank]])</f>
        <v>25.666666666666668</v>
      </c>
    </row>
    <row r="29" spans="1:13" x14ac:dyDescent="0.25">
      <c r="A29" t="s">
        <v>51</v>
      </c>
      <c r="B29" s="1">
        <v>1078879</v>
      </c>
      <c r="C29" s="2">
        <v>0.33</v>
      </c>
      <c r="D29" s="1">
        <v>22</v>
      </c>
      <c r="E29" s="12">
        <v>35.51</v>
      </c>
      <c r="F29" s="1">
        <v>31</v>
      </c>
      <c r="G29">
        <v>49</v>
      </c>
      <c r="H29" s="8">
        <v>137900</v>
      </c>
      <c r="I29" s="15">
        <v>1</v>
      </c>
      <c r="J29" s="15">
        <v>65</v>
      </c>
      <c r="K29" s="15">
        <v>43</v>
      </c>
      <c r="L29" s="15">
        <v>26</v>
      </c>
      <c r="M29" s="13">
        <f>AVERAGE(summary[[#This Row],[Education Rank]],summary[[#This Row],[Tech Talent Rank]],summary[[#This Row],[State Business Tax Climate Index Rank]],summary[[#This Row],[Home Price Rank]],summary[[#This Row],[Transit Rank]])</f>
        <v>25.8</v>
      </c>
    </row>
    <row r="30" spans="1:13" x14ac:dyDescent="0.25">
      <c r="A30" t="s">
        <v>53</v>
      </c>
      <c r="B30" s="1">
        <v>1016206</v>
      </c>
      <c r="C30" s="2">
        <v>0.3</v>
      </c>
      <c r="D30" s="1">
        <v>31</v>
      </c>
      <c r="E30" s="12"/>
      <c r="G30">
        <v>21</v>
      </c>
      <c r="H30" s="8">
        <v>213000</v>
      </c>
      <c r="I30" s="15">
        <v>18</v>
      </c>
      <c r="J30" s="15">
        <v>42</v>
      </c>
      <c r="K30" s="15">
        <v>34</v>
      </c>
      <c r="L30" s="15">
        <v>37</v>
      </c>
      <c r="M30" s="13">
        <f>AVERAGE(summary[[#This Row],[Education Rank]],summary[[#This Row],[Tech Talent Rank]],summary[[#This Row],[State Business Tax Climate Index Rank]],summary[[#This Row],[Home Price Rank]],summary[[#This Row],[Transit Rank]])</f>
        <v>26.75</v>
      </c>
    </row>
    <row r="31" spans="1:13" x14ac:dyDescent="0.25">
      <c r="A31" t="s">
        <v>48</v>
      </c>
      <c r="B31" s="1">
        <v>1186187</v>
      </c>
      <c r="C31" s="2">
        <v>0.28999999999999998</v>
      </c>
      <c r="D31" s="1">
        <v>38</v>
      </c>
      <c r="E31" s="12">
        <v>49.12</v>
      </c>
      <c r="F31" s="1">
        <v>21</v>
      </c>
      <c r="G31">
        <v>9</v>
      </c>
      <c r="H31" s="8">
        <v>307900</v>
      </c>
      <c r="I31" s="15">
        <v>42</v>
      </c>
      <c r="J31" s="15">
        <v>57</v>
      </c>
      <c r="K31" s="15">
        <v>43</v>
      </c>
      <c r="L31" s="15">
        <v>27</v>
      </c>
      <c r="M31" s="13">
        <f>AVERAGE(summary[[#This Row],[Education Rank]],summary[[#This Row],[Tech Talent Rank]],summary[[#This Row],[State Business Tax Climate Index Rank]],summary[[#This Row],[Home Price Rank]],summary[[#This Row],[Transit Rank]])</f>
        <v>27.4</v>
      </c>
    </row>
    <row r="32" spans="1:13" x14ac:dyDescent="0.25">
      <c r="A32" t="s">
        <v>50</v>
      </c>
      <c r="B32" s="1">
        <v>1132804</v>
      </c>
      <c r="C32" s="2">
        <v>0.28299999999999997</v>
      </c>
      <c r="D32" s="1">
        <v>42</v>
      </c>
      <c r="E32" s="12"/>
      <c r="G32">
        <v>49</v>
      </c>
      <c r="H32" s="8">
        <v>140000</v>
      </c>
      <c r="I32" s="15">
        <v>2</v>
      </c>
      <c r="J32" s="15">
        <v>68</v>
      </c>
      <c r="K32" s="15">
        <v>50</v>
      </c>
      <c r="L32" s="15">
        <v>17</v>
      </c>
      <c r="M32" s="13">
        <f>AVERAGE(summary[[#This Row],[Education Rank]],summary[[#This Row],[Tech Talent Rank]],summary[[#This Row],[State Business Tax Climate Index Rank]],summary[[#This Row],[Home Price Rank]],summary[[#This Row],[Transit Rank]])</f>
        <v>27.5</v>
      </c>
    </row>
    <row r="33" spans="1:13" x14ac:dyDescent="0.25">
      <c r="A33" t="s">
        <v>6</v>
      </c>
      <c r="B33" s="1">
        <v>7233323</v>
      </c>
      <c r="C33" s="2">
        <v>0.311</v>
      </c>
      <c r="D33" s="1">
        <v>28</v>
      </c>
      <c r="E33" s="12">
        <v>55.4</v>
      </c>
      <c r="F33" s="1">
        <v>10</v>
      </c>
      <c r="G33">
        <v>37</v>
      </c>
      <c r="H33" s="8">
        <v>255200</v>
      </c>
      <c r="I33" s="15">
        <v>33</v>
      </c>
      <c r="J33" s="15">
        <v>46</v>
      </c>
      <c r="K33" s="15">
        <v>39</v>
      </c>
      <c r="L33" s="15">
        <v>31</v>
      </c>
      <c r="M33" s="13">
        <f>AVERAGE(summary[[#This Row],[Education Rank]],summary[[#This Row],[Tech Talent Rank]],summary[[#This Row],[State Business Tax Climate Index Rank]],summary[[#This Row],[Home Price Rank]],summary[[#This Row],[Transit Rank]])</f>
        <v>27.8</v>
      </c>
    </row>
    <row r="34" spans="1:13" x14ac:dyDescent="0.25">
      <c r="A34" t="s">
        <v>7</v>
      </c>
      <c r="B34" s="1">
        <v>6772470</v>
      </c>
      <c r="C34" s="2">
        <v>0.28399999999999997</v>
      </c>
      <c r="D34" s="1">
        <v>41</v>
      </c>
      <c r="E34" s="12">
        <v>42.57</v>
      </c>
      <c r="F34" s="1">
        <v>28</v>
      </c>
      <c r="G34">
        <v>14</v>
      </c>
      <c r="H34" s="8">
        <v>235600</v>
      </c>
      <c r="I34" s="15">
        <v>23</v>
      </c>
      <c r="J34" s="15">
        <v>49</v>
      </c>
      <c r="K34" s="15">
        <v>37</v>
      </c>
      <c r="L34" s="15">
        <v>34</v>
      </c>
      <c r="M34" s="13">
        <f>AVERAGE(summary[[#This Row],[Education Rank]],summary[[#This Row],[Tech Talent Rank]],summary[[#This Row],[State Business Tax Climate Index Rank]],summary[[#This Row],[Home Price Rank]],summary[[#This Row],[Transit Rank]])</f>
        <v>28</v>
      </c>
    </row>
    <row r="35" spans="1:13" x14ac:dyDescent="0.25">
      <c r="A35" t="s">
        <v>10</v>
      </c>
      <c r="B35" s="1">
        <v>6066387</v>
      </c>
      <c r="C35" s="2">
        <v>0.28100000000000003</v>
      </c>
      <c r="D35" s="1">
        <v>43</v>
      </c>
      <c r="E35" s="12">
        <v>24.64</v>
      </c>
      <c r="F35" s="1">
        <v>42</v>
      </c>
      <c r="G35">
        <v>4</v>
      </c>
      <c r="H35" s="8">
        <v>335000</v>
      </c>
      <c r="I35" s="15">
        <v>44</v>
      </c>
      <c r="J35" s="15">
        <v>79</v>
      </c>
      <c r="K35" s="15">
        <v>59</v>
      </c>
      <c r="L35" s="15">
        <v>10</v>
      </c>
      <c r="M35" s="13">
        <f>AVERAGE(summary[[#This Row],[Education Rank]],summary[[#This Row],[Tech Talent Rank]],summary[[#This Row],[State Business Tax Climate Index Rank]],summary[[#This Row],[Home Price Rank]],summary[[#This Row],[Transit Rank]])</f>
        <v>28.6</v>
      </c>
    </row>
    <row r="36" spans="1:13" x14ac:dyDescent="0.25">
      <c r="A36" t="s">
        <v>25</v>
      </c>
      <c r="B36" s="1">
        <v>2441257</v>
      </c>
      <c r="C36" s="2">
        <v>0.28100000000000003</v>
      </c>
      <c r="D36" s="1">
        <v>44</v>
      </c>
      <c r="E36" s="12">
        <v>38.99</v>
      </c>
      <c r="F36" s="1">
        <v>29</v>
      </c>
      <c r="G36">
        <v>4</v>
      </c>
      <c r="H36" s="8">
        <v>245000</v>
      </c>
      <c r="I36" s="15">
        <v>27</v>
      </c>
      <c r="J36" s="15">
        <v>42</v>
      </c>
      <c r="K36" s="15">
        <v>33</v>
      </c>
      <c r="L36" s="15">
        <v>39</v>
      </c>
      <c r="M36" s="13">
        <f>AVERAGE(summary[[#This Row],[Education Rank]],summary[[#This Row],[Tech Talent Rank]],summary[[#This Row],[State Business Tax Climate Index Rank]],summary[[#This Row],[Home Price Rank]],summary[[#This Row],[Transit Rank]])</f>
        <v>28.6</v>
      </c>
    </row>
    <row r="37" spans="1:13" x14ac:dyDescent="0.25">
      <c r="A37" t="s">
        <v>20</v>
      </c>
      <c r="B37" s="1">
        <v>3032171</v>
      </c>
      <c r="C37" s="2">
        <v>0.26200000000000001</v>
      </c>
      <c r="D37" s="1">
        <v>53</v>
      </c>
      <c r="E37" s="12">
        <v>45.48</v>
      </c>
      <c r="F37" s="1">
        <v>24</v>
      </c>
      <c r="G37">
        <v>4</v>
      </c>
      <c r="H37" s="8">
        <v>220200</v>
      </c>
      <c r="I37" s="15">
        <v>19</v>
      </c>
      <c r="J37" s="15">
        <v>50</v>
      </c>
      <c r="K37" s="15">
        <v>30</v>
      </c>
      <c r="L37" s="15">
        <v>44</v>
      </c>
      <c r="M37" s="13">
        <f>AVERAGE(summary[[#This Row],[Education Rank]],summary[[#This Row],[Tech Talent Rank]],summary[[#This Row],[State Business Tax Climate Index Rank]],summary[[#This Row],[Home Price Rank]],summary[[#This Row],[Transit Rank]])</f>
        <v>28.8</v>
      </c>
    </row>
    <row r="38" spans="1:13" x14ac:dyDescent="0.25">
      <c r="A38" t="s">
        <v>47</v>
      </c>
      <c r="B38" s="1">
        <v>1206836</v>
      </c>
      <c r="C38" s="2">
        <v>0.34599999999999997</v>
      </c>
      <c r="D38" s="1">
        <v>15</v>
      </c>
      <c r="E38" s="12">
        <v>34.71</v>
      </c>
      <c r="F38" s="1">
        <v>34</v>
      </c>
      <c r="G38">
        <v>43</v>
      </c>
      <c r="H38" s="8">
        <v>239000</v>
      </c>
      <c r="I38" s="15">
        <v>24</v>
      </c>
      <c r="J38" s="15">
        <v>71</v>
      </c>
      <c r="K38" s="15"/>
      <c r="L38" s="15"/>
      <c r="M38" s="13">
        <f>AVERAGE(summary[[#This Row],[Education Rank]],summary[[#This Row],[Tech Talent Rank]],summary[[#This Row],[State Business Tax Climate Index Rank]],summary[[#This Row],[Home Price Rank]],summary[[#This Row],[Transit Rank]])</f>
        <v>29</v>
      </c>
    </row>
    <row r="39" spans="1:13" x14ac:dyDescent="0.25">
      <c r="A39" t="s">
        <v>39</v>
      </c>
      <c r="B39" s="1">
        <v>1572482</v>
      </c>
      <c r="C39" s="2">
        <v>0.317</v>
      </c>
      <c r="D39" s="1">
        <v>26</v>
      </c>
      <c r="E39" s="12">
        <v>31.14</v>
      </c>
      <c r="F39" s="1">
        <v>35</v>
      </c>
      <c r="G39">
        <v>39</v>
      </c>
      <c r="H39" s="8">
        <v>246900</v>
      </c>
      <c r="I39" s="15">
        <v>28</v>
      </c>
      <c r="J39" s="15">
        <v>62</v>
      </c>
      <c r="K39" s="15">
        <v>49</v>
      </c>
      <c r="L39" s="15">
        <v>18</v>
      </c>
      <c r="M39" s="13">
        <f>AVERAGE(summary[[#This Row],[Education Rank]],summary[[#This Row],[Tech Talent Rank]],summary[[#This Row],[State Business Tax Climate Index Rank]],summary[[#This Row],[Home Price Rank]],summary[[#This Row],[Transit Rank]])</f>
        <v>29.2</v>
      </c>
    </row>
    <row r="40" spans="1:13" x14ac:dyDescent="0.25">
      <c r="A40" t="s">
        <v>40</v>
      </c>
      <c r="B40" s="1">
        <v>1478212</v>
      </c>
      <c r="C40" s="2">
        <v>0.26900000000000002</v>
      </c>
      <c r="D40" s="1">
        <v>49</v>
      </c>
      <c r="E40" s="12">
        <v>23.7</v>
      </c>
      <c r="F40" s="1">
        <v>43</v>
      </c>
      <c r="G40">
        <v>4</v>
      </c>
      <c r="H40" s="8">
        <v>232500</v>
      </c>
      <c r="I40" s="15">
        <v>21</v>
      </c>
      <c r="J40" s="15">
        <v>27</v>
      </c>
      <c r="K40" s="15"/>
      <c r="L40" s="15"/>
      <c r="M40" s="13">
        <f>AVERAGE(summary[[#This Row],[Education Rank]],summary[[#This Row],[Tech Talent Rank]],summary[[#This Row],[State Business Tax Climate Index Rank]],summary[[#This Row],[Home Price Rank]],summary[[#This Row],[Transit Rank]])</f>
        <v>29.25</v>
      </c>
    </row>
    <row r="41" spans="1:13" x14ac:dyDescent="0.25">
      <c r="A41" t="s">
        <v>34</v>
      </c>
      <c r="B41" s="1">
        <v>2041520</v>
      </c>
      <c r="C41" s="2">
        <v>0.32500000000000001</v>
      </c>
      <c r="D41" s="1">
        <v>23</v>
      </c>
      <c r="E41" s="12">
        <v>45.17</v>
      </c>
      <c r="F41" s="1">
        <v>25</v>
      </c>
      <c r="G41">
        <v>45</v>
      </c>
      <c r="H41" s="8">
        <v>197700</v>
      </c>
      <c r="I41" s="15">
        <v>13</v>
      </c>
      <c r="J41" s="15">
        <v>41</v>
      </c>
      <c r="K41" s="15">
        <v>31</v>
      </c>
      <c r="L41" s="15">
        <v>42</v>
      </c>
      <c r="M41" s="13">
        <f>AVERAGE(summary[[#This Row],[Education Rank]],summary[[#This Row],[Tech Talent Rank]],summary[[#This Row],[State Business Tax Climate Index Rank]],summary[[#This Row],[Home Price Rank]],summary[[#This Row],[Transit Rank]])</f>
        <v>29.6</v>
      </c>
    </row>
    <row r="42" spans="1:13" x14ac:dyDescent="0.25">
      <c r="A42" t="s">
        <v>29</v>
      </c>
      <c r="B42" s="1">
        <v>2165139</v>
      </c>
      <c r="C42" s="2">
        <v>0.29299999999999998</v>
      </c>
      <c r="D42" s="1">
        <v>36</v>
      </c>
      <c r="E42" s="12">
        <v>30.11</v>
      </c>
      <c r="F42" s="1">
        <v>36</v>
      </c>
      <c r="G42">
        <v>45</v>
      </c>
      <c r="H42" s="8">
        <v>168600</v>
      </c>
      <c r="I42" s="15">
        <v>6</v>
      </c>
      <c r="J42" s="15">
        <v>50</v>
      </c>
      <c r="K42" s="15">
        <v>43</v>
      </c>
      <c r="L42" s="15">
        <v>28</v>
      </c>
      <c r="M42" s="13">
        <f>AVERAGE(summary[[#This Row],[Education Rank]],summary[[#This Row],[Tech Talent Rank]],summary[[#This Row],[State Business Tax Climate Index Rank]],summary[[#This Row],[Home Price Rank]],summary[[#This Row],[Transit Rank]])</f>
        <v>30.2</v>
      </c>
    </row>
    <row r="43" spans="1:13" x14ac:dyDescent="0.25">
      <c r="A43" t="s">
        <v>106</v>
      </c>
      <c r="B43" s="1">
        <v>1321426</v>
      </c>
      <c r="C43" s="3">
        <v>0.26</v>
      </c>
      <c r="D43" s="1">
        <v>54</v>
      </c>
      <c r="E43" s="12"/>
      <c r="G43" s="4">
        <v>3</v>
      </c>
      <c r="H43" s="11">
        <v>283750</v>
      </c>
      <c r="I43" s="15">
        <v>40</v>
      </c>
      <c r="J43" s="15">
        <v>51</v>
      </c>
      <c r="K43" s="15">
        <v>44</v>
      </c>
      <c r="L43" s="15">
        <v>24</v>
      </c>
      <c r="M43" s="13">
        <f>AVERAGE(summary[[#This Row],[Education Rank]],summary[[#This Row],[Tech Talent Rank]],summary[[#This Row],[State Business Tax Climate Index Rank]],summary[[#This Row],[Home Price Rank]],summary[[#This Row],[Transit Rank]])</f>
        <v>30.25</v>
      </c>
    </row>
    <row r="44" spans="1:13" x14ac:dyDescent="0.25">
      <c r="A44" t="s">
        <v>33</v>
      </c>
      <c r="B44" s="1">
        <v>2055612</v>
      </c>
      <c r="C44" s="2">
        <v>0.27700000000000002</v>
      </c>
      <c r="D44" s="1">
        <v>45</v>
      </c>
      <c r="E44" s="12">
        <v>26.93</v>
      </c>
      <c r="F44" s="1">
        <v>39</v>
      </c>
      <c r="G44">
        <v>45</v>
      </c>
      <c r="H44" s="8">
        <v>144800</v>
      </c>
      <c r="I44" s="15">
        <v>3</v>
      </c>
      <c r="J44" s="15">
        <v>60</v>
      </c>
      <c r="K44" s="15">
        <v>47</v>
      </c>
      <c r="L44" s="15">
        <v>22</v>
      </c>
      <c r="M44" s="13">
        <f>AVERAGE(summary[[#This Row],[Education Rank]],summary[[#This Row],[Tech Talent Rank]],summary[[#This Row],[State Business Tax Climate Index Rank]],summary[[#This Row],[Home Price Rank]],summary[[#This Row],[Transit Rank]])</f>
        <v>30.8</v>
      </c>
    </row>
    <row r="45" spans="1:13" x14ac:dyDescent="0.25">
      <c r="A45" t="s">
        <v>14</v>
      </c>
      <c r="B45" s="1">
        <v>4661537</v>
      </c>
      <c r="C45" s="2">
        <v>0.27200000000000002</v>
      </c>
      <c r="D45" s="1">
        <v>48</v>
      </c>
      <c r="E45" s="12">
        <v>51.24</v>
      </c>
      <c r="F45" s="1">
        <v>15</v>
      </c>
      <c r="G45">
        <v>21</v>
      </c>
      <c r="H45" s="8">
        <v>247300</v>
      </c>
      <c r="I45" s="15">
        <v>29</v>
      </c>
      <c r="J45" s="15">
        <v>41</v>
      </c>
      <c r="K45" s="15">
        <v>32</v>
      </c>
      <c r="L45" s="15">
        <v>41</v>
      </c>
      <c r="M45" s="13">
        <f>AVERAGE(summary[[#This Row],[Education Rank]],summary[[#This Row],[Tech Talent Rank]],summary[[#This Row],[State Business Tax Climate Index Rank]],summary[[#This Row],[Home Price Rank]],summary[[#This Row],[Transit Rank]])</f>
        <v>30.8</v>
      </c>
    </row>
    <row r="46" spans="1:13" x14ac:dyDescent="0.25">
      <c r="A46" t="s">
        <v>112</v>
      </c>
      <c r="B46" s="1">
        <v>1865298</v>
      </c>
      <c r="C46" s="2">
        <v>0.29699999999999999</v>
      </c>
      <c r="D46" s="1">
        <v>34</v>
      </c>
      <c r="E46" s="12">
        <v>28.87</v>
      </c>
      <c r="F46" s="1">
        <v>37</v>
      </c>
      <c r="G46">
        <v>13</v>
      </c>
      <c r="H46" s="8">
        <v>248500</v>
      </c>
      <c r="I46" s="15">
        <v>30</v>
      </c>
      <c r="J46" s="15">
        <v>28</v>
      </c>
      <c r="K46" s="15">
        <v>23</v>
      </c>
      <c r="L46" s="15">
        <v>50</v>
      </c>
      <c r="M46" s="13">
        <f>AVERAGE(summary[[#This Row],[Education Rank]],summary[[#This Row],[Tech Talent Rank]],summary[[#This Row],[State Business Tax Climate Index Rank]],summary[[#This Row],[Home Price Rank]],summary[[#This Row],[Transit Rank]])</f>
        <v>32.799999999999997</v>
      </c>
    </row>
    <row r="47" spans="1:13" x14ac:dyDescent="0.25">
      <c r="A47" t="s">
        <v>45</v>
      </c>
      <c r="B47" s="1">
        <v>1281708</v>
      </c>
      <c r="C47" s="2">
        <v>0.317</v>
      </c>
      <c r="D47" s="1">
        <v>27</v>
      </c>
      <c r="E47" s="12">
        <v>26.86</v>
      </c>
      <c r="F47" s="1">
        <v>40</v>
      </c>
      <c r="G47">
        <v>33</v>
      </c>
      <c r="H47" s="8">
        <v>254000</v>
      </c>
      <c r="I47" s="15">
        <v>32</v>
      </c>
      <c r="J47" s="15">
        <v>51</v>
      </c>
      <c r="K47" s="15"/>
      <c r="L47" s="15"/>
      <c r="M47" s="13">
        <f>AVERAGE(summary[[#This Row],[Education Rank]],summary[[#This Row],[Tech Talent Rank]],summary[[#This Row],[State Business Tax Climate Index Rank]],summary[[#This Row],[Home Price Rank]],summary[[#This Row],[Transit Rank]])</f>
        <v>33</v>
      </c>
    </row>
    <row r="48" spans="1:13" x14ac:dyDescent="0.25">
      <c r="A48" t="s">
        <v>26</v>
      </c>
      <c r="B48" s="1">
        <v>2429609</v>
      </c>
      <c r="C48" s="2">
        <v>0.254</v>
      </c>
      <c r="D48" s="1">
        <v>56</v>
      </c>
      <c r="E48" s="12">
        <v>26.56</v>
      </c>
      <c r="F48" s="1">
        <v>41</v>
      </c>
      <c r="G48">
        <v>14</v>
      </c>
      <c r="H48" s="8">
        <v>222600</v>
      </c>
      <c r="I48" s="15">
        <v>20</v>
      </c>
      <c r="J48" s="15">
        <v>38</v>
      </c>
      <c r="K48" s="15">
        <v>36</v>
      </c>
      <c r="L48" s="15">
        <v>35</v>
      </c>
      <c r="M48" s="13">
        <f>AVERAGE(summary[[#This Row],[Education Rank]],summary[[#This Row],[Tech Talent Rank]],summary[[#This Row],[State Business Tax Climate Index Rank]],summary[[#This Row],[Home Price Rank]],summary[[#This Row],[Transit Rank]])</f>
        <v>33.200000000000003</v>
      </c>
    </row>
    <row r="49" spans="1:13" x14ac:dyDescent="0.25">
      <c r="A49" t="s">
        <v>30</v>
      </c>
      <c r="B49" s="1">
        <v>2155664</v>
      </c>
      <c r="C49" s="2">
        <v>0.216</v>
      </c>
      <c r="D49" s="1">
        <v>58</v>
      </c>
      <c r="E49" s="12"/>
      <c r="G49">
        <v>5</v>
      </c>
      <c r="H49" s="8">
        <v>252500</v>
      </c>
      <c r="I49" s="15">
        <v>31</v>
      </c>
      <c r="J49" s="15">
        <v>41</v>
      </c>
      <c r="K49" s="15">
        <v>33</v>
      </c>
      <c r="L49" s="15">
        <v>40</v>
      </c>
      <c r="M49" s="13">
        <f>AVERAGE(summary[[#This Row],[Education Rank]],summary[[#This Row],[Tech Talent Rank]],summary[[#This Row],[State Business Tax Climate Index Rank]],summary[[#This Row],[Home Price Rank]],summary[[#This Row],[Transit Rank]])</f>
        <v>33.5</v>
      </c>
    </row>
    <row r="50" spans="1:13" x14ac:dyDescent="0.25">
      <c r="A50" t="s">
        <v>4</v>
      </c>
      <c r="B50" s="1">
        <v>13310447</v>
      </c>
      <c r="C50" s="2">
        <v>0.31</v>
      </c>
      <c r="D50" s="1">
        <v>29</v>
      </c>
      <c r="E50" s="12">
        <v>47.08</v>
      </c>
      <c r="F50" s="1">
        <v>22</v>
      </c>
      <c r="G50">
        <v>48</v>
      </c>
      <c r="H50" s="8">
        <v>514200.00000000006</v>
      </c>
      <c r="I50" s="15">
        <v>54</v>
      </c>
      <c r="J50" s="15">
        <v>67</v>
      </c>
      <c r="K50" s="15">
        <v>51</v>
      </c>
      <c r="L50" s="15">
        <v>15</v>
      </c>
      <c r="M50" s="13">
        <f>AVERAGE(summary[[#This Row],[Education Rank]],summary[[#This Row],[Tech Talent Rank]],summary[[#This Row],[State Business Tax Climate Index Rank]],summary[[#This Row],[Home Price Rank]],summary[[#This Row],[Transit Rank]])</f>
        <v>33.6</v>
      </c>
    </row>
    <row r="51" spans="1:13" x14ac:dyDescent="0.25">
      <c r="A51" t="s">
        <v>19</v>
      </c>
      <c r="B51" s="1">
        <v>3317749</v>
      </c>
      <c r="C51" s="2">
        <v>0.33700000000000002</v>
      </c>
      <c r="D51" s="1">
        <v>19</v>
      </c>
      <c r="E51" s="12">
        <v>50.83</v>
      </c>
      <c r="F51" s="1">
        <v>17</v>
      </c>
      <c r="G51">
        <v>48</v>
      </c>
      <c r="H51" s="8">
        <v>605000</v>
      </c>
      <c r="I51" s="15">
        <v>55</v>
      </c>
      <c r="J51" s="15">
        <v>51</v>
      </c>
      <c r="K51" s="15">
        <v>37</v>
      </c>
      <c r="L51" s="15">
        <v>33</v>
      </c>
      <c r="M51" s="13">
        <f>AVERAGE(summary[[#This Row],[Education Rank]],summary[[#This Row],[Tech Talent Rank]],summary[[#This Row],[State Business Tax Climate Index Rank]],summary[[#This Row],[Home Price Rank]],summary[[#This Row],[Transit Rank]])</f>
        <v>34.4</v>
      </c>
    </row>
    <row r="52" spans="1:13" x14ac:dyDescent="0.25">
      <c r="A52" t="s">
        <v>36</v>
      </c>
      <c r="B52" s="1">
        <v>1978816</v>
      </c>
      <c r="C52" s="2">
        <v>0.45300000000000001</v>
      </c>
      <c r="D52" s="1">
        <v>2</v>
      </c>
      <c r="E52" s="12"/>
      <c r="G52">
        <v>48</v>
      </c>
      <c r="H52" s="8">
        <v>1183400</v>
      </c>
      <c r="I52" s="15">
        <v>59</v>
      </c>
      <c r="J52" s="15">
        <v>51</v>
      </c>
      <c r="K52" s="15">
        <v>41</v>
      </c>
      <c r="L52" s="15">
        <v>30</v>
      </c>
      <c r="M52" s="13">
        <f>AVERAGE(summary[[#This Row],[Education Rank]],summary[[#This Row],[Tech Talent Rank]],summary[[#This Row],[State Business Tax Climate Index Rank]],summary[[#This Row],[Home Price Rank]],summary[[#This Row],[Transit Rank]])</f>
        <v>34.75</v>
      </c>
    </row>
    <row r="53" spans="1:13" x14ac:dyDescent="0.25">
      <c r="A53" t="s">
        <v>46</v>
      </c>
      <c r="B53" s="1">
        <v>1268883</v>
      </c>
      <c r="C53" s="2">
        <v>0.26800000000000002</v>
      </c>
      <c r="D53" s="1">
        <v>50</v>
      </c>
      <c r="E53" s="12"/>
      <c r="G53">
        <v>41</v>
      </c>
      <c r="H53" s="8">
        <v>202000</v>
      </c>
      <c r="I53" s="15">
        <v>15</v>
      </c>
      <c r="J53" s="15">
        <v>58</v>
      </c>
      <c r="K53" s="15"/>
      <c r="L53" s="15"/>
      <c r="M53" s="13">
        <f>AVERAGE(summary[[#This Row],[Education Rank]],summary[[#This Row],[Tech Talent Rank]],summary[[#This Row],[State Business Tax Climate Index Rank]],summary[[#This Row],[Home Price Rank]],summary[[#This Row],[Transit Rank]])</f>
        <v>35.333333333333336</v>
      </c>
    </row>
    <row r="54" spans="1:13" x14ac:dyDescent="0.25">
      <c r="A54" t="s">
        <v>41</v>
      </c>
      <c r="B54" s="1">
        <v>1373211</v>
      </c>
      <c r="C54" s="2">
        <v>0.27600000000000002</v>
      </c>
      <c r="D54" s="1">
        <v>46</v>
      </c>
      <c r="E54" s="12">
        <v>15.86</v>
      </c>
      <c r="F54" s="1">
        <v>44</v>
      </c>
      <c r="G54">
        <v>31</v>
      </c>
      <c r="H54" s="8">
        <v>160200</v>
      </c>
      <c r="I54" s="15">
        <v>4</v>
      </c>
      <c r="J54" s="15">
        <v>33</v>
      </c>
      <c r="K54" s="15">
        <v>16</v>
      </c>
      <c r="L54" s="15">
        <v>52</v>
      </c>
      <c r="M54" s="13">
        <f>AVERAGE(summary[[#This Row],[Education Rank]],summary[[#This Row],[Tech Talent Rank]],summary[[#This Row],[State Business Tax Climate Index Rank]],summary[[#This Row],[Home Price Rank]],summary[[#This Row],[Transit Rank]])</f>
        <v>35.4</v>
      </c>
    </row>
    <row r="55" spans="1:13" x14ac:dyDescent="0.25">
      <c r="A55" t="s">
        <v>38</v>
      </c>
      <c r="B55" s="1">
        <v>1614750</v>
      </c>
      <c r="C55" s="2">
        <v>0.28499999999999998</v>
      </c>
      <c r="D55" s="1">
        <v>39</v>
      </c>
      <c r="E55" s="12"/>
      <c r="G55">
        <v>44</v>
      </c>
      <c r="H55" s="8">
        <v>280400</v>
      </c>
      <c r="I55" s="15">
        <v>39</v>
      </c>
      <c r="J55" s="15">
        <v>79</v>
      </c>
      <c r="K55" s="15">
        <v>48</v>
      </c>
      <c r="L55" s="15">
        <v>20</v>
      </c>
      <c r="M55" s="13">
        <f>AVERAGE(summary[[#This Row],[Education Rank]],summary[[#This Row],[Tech Talent Rank]],summary[[#This Row],[State Business Tax Climate Index Rank]],summary[[#This Row],[Home Price Rank]],summary[[#This Row],[Transit Rank]])</f>
        <v>35.5</v>
      </c>
    </row>
    <row r="56" spans="1:13" x14ac:dyDescent="0.25">
      <c r="A56" t="s">
        <v>44</v>
      </c>
      <c r="B56" s="1">
        <v>1283430</v>
      </c>
      <c r="C56" s="2">
        <v>0.25800000000000001</v>
      </c>
      <c r="D56" s="1">
        <v>55</v>
      </c>
      <c r="E56" s="12"/>
      <c r="G56">
        <v>34</v>
      </c>
      <c r="H56" s="8">
        <v>176700</v>
      </c>
      <c r="I56" s="15">
        <v>11</v>
      </c>
      <c r="J56" s="15">
        <v>33</v>
      </c>
      <c r="K56" s="15">
        <v>28</v>
      </c>
      <c r="L56" s="15">
        <v>46</v>
      </c>
      <c r="M56" s="13">
        <f>AVERAGE(summary[[#This Row],[Education Rank]],summary[[#This Row],[Tech Talent Rank]],summary[[#This Row],[State Business Tax Climate Index Rank]],summary[[#This Row],[Home Price Rank]],summary[[#This Row],[Transit Rank]])</f>
        <v>36.5</v>
      </c>
    </row>
    <row r="57" spans="1:13" x14ac:dyDescent="0.25">
      <c r="A57" t="s">
        <v>49</v>
      </c>
      <c r="B57" s="1">
        <v>1147417</v>
      </c>
      <c r="C57" s="2">
        <v>0.26300000000000001</v>
      </c>
      <c r="D57" s="1">
        <v>51</v>
      </c>
      <c r="E57" s="12"/>
      <c r="G57">
        <v>32</v>
      </c>
      <c r="H57" s="8">
        <v>206100</v>
      </c>
      <c r="I57" s="15">
        <v>17</v>
      </c>
      <c r="J57" s="15">
        <v>35</v>
      </c>
      <c r="K57" s="15">
        <v>25</v>
      </c>
      <c r="L57" s="15">
        <v>47</v>
      </c>
      <c r="M57" s="13">
        <f>AVERAGE(summary[[#This Row],[Education Rank]],summary[[#This Row],[Tech Talent Rank]],summary[[#This Row],[State Business Tax Climate Index Rank]],summary[[#This Row],[Home Price Rank]],summary[[#This Row],[Transit Rank]])</f>
        <v>36.75</v>
      </c>
    </row>
    <row r="58" spans="1:13" x14ac:dyDescent="0.25">
      <c r="A58" t="s">
        <v>37</v>
      </c>
      <c r="B58" s="1">
        <v>1726907</v>
      </c>
      <c r="C58" s="2">
        <v>0.28499999999999998</v>
      </c>
      <c r="D58" s="1">
        <v>40</v>
      </c>
      <c r="E58" s="12">
        <v>27.68</v>
      </c>
      <c r="F58" s="1">
        <v>38</v>
      </c>
      <c r="G58">
        <v>33</v>
      </c>
      <c r="H58" s="8">
        <v>239900</v>
      </c>
      <c r="I58" s="15">
        <v>26</v>
      </c>
      <c r="J58" s="15">
        <v>33</v>
      </c>
      <c r="K58" s="15">
        <v>20</v>
      </c>
      <c r="L58" s="15">
        <v>51</v>
      </c>
      <c r="M58" s="13">
        <f>AVERAGE(summary[[#This Row],[Education Rank]],summary[[#This Row],[Tech Talent Rank]],summary[[#This Row],[State Business Tax Climate Index Rank]],summary[[#This Row],[Home Price Rank]],summary[[#This Row],[Transit Rank]])</f>
        <v>37.6</v>
      </c>
    </row>
    <row r="59" spans="1:13" x14ac:dyDescent="0.25">
      <c r="A59" t="s">
        <v>113</v>
      </c>
      <c r="B59" s="1">
        <v>2296418</v>
      </c>
      <c r="C59" s="2">
        <v>0.29399999999999998</v>
      </c>
      <c r="D59" s="1">
        <v>35</v>
      </c>
      <c r="E59" s="12">
        <v>35.11</v>
      </c>
      <c r="F59" s="1">
        <v>33</v>
      </c>
      <c r="G59">
        <v>48</v>
      </c>
      <c r="H59" s="8">
        <v>340000</v>
      </c>
      <c r="I59" s="15">
        <v>45</v>
      </c>
      <c r="J59" s="15">
        <v>47</v>
      </c>
      <c r="K59" s="15">
        <v>34</v>
      </c>
      <c r="L59" s="15">
        <v>36</v>
      </c>
      <c r="M59" s="13">
        <f>AVERAGE(summary[[#This Row],[Education Rank]],summary[[#This Row],[Tech Talent Rank]],summary[[#This Row],[State Business Tax Climate Index Rank]],summary[[#This Row],[Home Price Rank]],summary[[#This Row],[Transit Rank]])</f>
        <v>39.4</v>
      </c>
    </row>
    <row r="60" spans="1:13" x14ac:dyDescent="0.25">
      <c r="A60" t="s">
        <v>15</v>
      </c>
      <c r="B60" s="1">
        <v>4527837</v>
      </c>
      <c r="C60" s="2">
        <v>0.19500000000000001</v>
      </c>
      <c r="D60" s="1">
        <v>59</v>
      </c>
      <c r="E60" s="12"/>
      <c r="G60">
        <v>48</v>
      </c>
      <c r="H60" s="8">
        <v>342100</v>
      </c>
      <c r="I60" s="15">
        <v>46</v>
      </c>
      <c r="J60" s="15">
        <v>41</v>
      </c>
      <c r="K60" s="15">
        <v>31</v>
      </c>
      <c r="L60" s="15">
        <v>43</v>
      </c>
      <c r="M60" s="13">
        <f>AVERAGE(summary[[#This Row],[Education Rank]],summary[[#This Row],[Tech Talent Rank]],summary[[#This Row],[State Business Tax Climate Index Rank]],summary[[#This Row],[Home Price Rank]],summary[[#This Row],[Transit Rank]])</f>
        <v>49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EC2C3-DAF6-4CA8-BA26-B6C4D8077D80}">
  <dimension ref="A1:B6"/>
  <sheetViews>
    <sheetView workbookViewId="0">
      <selection activeCell="B3" sqref="B3:B6"/>
    </sheetView>
  </sheetViews>
  <sheetFormatPr defaultRowHeight="15" x14ac:dyDescent="0.25"/>
  <sheetData>
    <row r="1" spans="1:2" x14ac:dyDescent="0.25">
      <c r="A1" t="s">
        <v>65</v>
      </c>
    </row>
    <row r="2" spans="1:2" x14ac:dyDescent="0.25">
      <c r="A2" t="s">
        <v>64</v>
      </c>
    </row>
    <row r="3" spans="1:2" x14ac:dyDescent="0.25">
      <c r="B3" t="s">
        <v>60</v>
      </c>
    </row>
    <row r="4" spans="1:2" x14ac:dyDescent="0.25">
      <c r="B4" t="s">
        <v>61</v>
      </c>
    </row>
    <row r="5" spans="1:2" x14ac:dyDescent="0.25">
      <c r="B5" t="s">
        <v>62</v>
      </c>
    </row>
    <row r="6" spans="1:2" x14ac:dyDescent="0.25">
      <c r="B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A6F85-983E-4219-A3E4-0FD7ACEC2814}">
  <dimension ref="A1:B11"/>
  <sheetViews>
    <sheetView workbookViewId="0"/>
  </sheetViews>
  <sheetFormatPr defaultRowHeight="15" x14ac:dyDescent="0.25"/>
  <cols>
    <col min="1" max="1" width="30.5703125" bestFit="1" customWidth="1"/>
    <col min="2" max="2" width="155.5703125" bestFit="1" customWidth="1"/>
  </cols>
  <sheetData>
    <row r="1" spans="1:2" x14ac:dyDescent="0.25">
      <c r="A1" t="s">
        <v>54</v>
      </c>
      <c r="B1" t="s">
        <v>56</v>
      </c>
    </row>
    <row r="2" spans="1:2" x14ac:dyDescent="0.25">
      <c r="A2" t="s">
        <v>57</v>
      </c>
      <c r="B2" t="s">
        <v>55</v>
      </c>
    </row>
    <row r="3" spans="1:2" x14ac:dyDescent="0.25">
      <c r="A3" t="s">
        <v>58</v>
      </c>
      <c r="B3" t="s">
        <v>59</v>
      </c>
    </row>
    <row r="4" spans="1:2" x14ac:dyDescent="0.25">
      <c r="A4" t="s">
        <v>114</v>
      </c>
      <c r="B4" t="s">
        <v>115</v>
      </c>
    </row>
    <row r="5" spans="1:2" x14ac:dyDescent="0.25">
      <c r="A5" t="s">
        <v>68</v>
      </c>
      <c r="B5" t="s">
        <v>67</v>
      </c>
    </row>
    <row r="6" spans="1:2" x14ac:dyDescent="0.25">
      <c r="B6" t="s">
        <v>69</v>
      </c>
    </row>
    <row r="7" spans="1:2" x14ac:dyDescent="0.25">
      <c r="A7" t="s">
        <v>95</v>
      </c>
      <c r="B7" t="s">
        <v>96</v>
      </c>
    </row>
    <row r="8" spans="1:2" x14ac:dyDescent="0.25">
      <c r="A8" t="s">
        <v>88</v>
      </c>
      <c r="B8" t="s">
        <v>91</v>
      </c>
    </row>
    <row r="9" spans="1:2" x14ac:dyDescent="0.25">
      <c r="A9" t="s">
        <v>89</v>
      </c>
      <c r="B9" t="s">
        <v>90</v>
      </c>
    </row>
    <row r="10" spans="1:2" x14ac:dyDescent="0.25">
      <c r="B10" t="s">
        <v>92</v>
      </c>
    </row>
    <row r="11" spans="1:2" x14ac:dyDescent="0.25">
      <c r="A11" t="s">
        <v>99</v>
      </c>
      <c r="B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609EA-7BE2-4BEC-BFAB-333C18944211}">
  <dimension ref="A1:D8"/>
  <sheetViews>
    <sheetView workbookViewId="0">
      <selection activeCell="D8" sqref="D8"/>
    </sheetView>
  </sheetViews>
  <sheetFormatPr defaultRowHeight="15" x14ac:dyDescent="0.25"/>
  <cols>
    <col min="1" max="1" width="10" bestFit="1" customWidth="1"/>
    <col min="2" max="2" width="14.7109375" style="10" customWidth="1"/>
    <col min="3" max="3" width="9.140625" style="1"/>
  </cols>
  <sheetData>
    <row r="1" spans="1:4" x14ac:dyDescent="0.25">
      <c r="A1" t="s">
        <v>70</v>
      </c>
      <c r="B1" s="10" t="s">
        <v>71</v>
      </c>
      <c r="C1" s="1" t="s">
        <v>72</v>
      </c>
    </row>
    <row r="2" spans="1:4" x14ac:dyDescent="0.25">
      <c r="A2" t="s">
        <v>73</v>
      </c>
      <c r="B2" s="10">
        <v>130000</v>
      </c>
      <c r="C2" s="1">
        <v>1737</v>
      </c>
    </row>
    <row r="3" spans="1:4" x14ac:dyDescent="0.25">
      <c r="A3" t="s">
        <v>74</v>
      </c>
      <c r="B3" s="10">
        <v>144900</v>
      </c>
      <c r="C3" s="1">
        <v>201</v>
      </c>
    </row>
    <row r="4" spans="1:4" x14ac:dyDescent="0.25">
      <c r="A4" t="s">
        <v>75</v>
      </c>
      <c r="B4" s="10">
        <v>224000</v>
      </c>
      <c r="C4" s="1">
        <v>1790</v>
      </c>
    </row>
    <row r="5" spans="1:4" x14ac:dyDescent="0.25">
      <c r="A5" t="s">
        <v>76</v>
      </c>
      <c r="B5" s="10">
        <v>160000</v>
      </c>
      <c r="C5" s="1">
        <v>1205</v>
      </c>
    </row>
    <row r="6" spans="1:4" x14ac:dyDescent="0.25">
      <c r="A6" t="s">
        <v>77</v>
      </c>
      <c r="B6" s="10">
        <v>245000</v>
      </c>
      <c r="C6" s="1">
        <v>297</v>
      </c>
    </row>
    <row r="7" spans="1:4" x14ac:dyDescent="0.25">
      <c r="A7" t="s">
        <v>78</v>
      </c>
      <c r="B7" s="10">
        <v>180000</v>
      </c>
      <c r="C7" s="1">
        <v>107</v>
      </c>
    </row>
    <row r="8" spans="1:4" x14ac:dyDescent="0.25">
      <c r="A8" t="s">
        <v>79</v>
      </c>
      <c r="B8" s="10">
        <f>SUMPRODUCT(Table2[Median Price],Table2['# Sales])/SUM(Table2['# Sales])</f>
        <v>176263.7998875773</v>
      </c>
      <c r="C8" s="1">
        <f>SUBTOTAL(109,Table2['# Sales])</f>
        <v>5337</v>
      </c>
      <c r="D8" t="s">
        <v>80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04868-720F-4141-81C8-F3E97156B803}">
  <dimension ref="A1:D9"/>
  <sheetViews>
    <sheetView workbookViewId="0">
      <selection activeCell="D8" sqref="D8"/>
    </sheetView>
  </sheetViews>
  <sheetFormatPr defaultRowHeight="15" x14ac:dyDescent="0.25"/>
  <cols>
    <col min="1" max="1" width="14.28515625" bestFit="1" customWidth="1"/>
    <col min="2" max="2" width="14.7109375" style="10" customWidth="1"/>
    <col min="3" max="3" width="9.140625" style="1"/>
  </cols>
  <sheetData>
    <row r="1" spans="1:4" x14ac:dyDescent="0.25">
      <c r="A1" t="s">
        <v>70</v>
      </c>
      <c r="B1" s="10" t="s">
        <v>71</v>
      </c>
      <c r="C1" s="1" t="s">
        <v>72</v>
      </c>
    </row>
    <row r="2" spans="1:4" x14ac:dyDescent="0.25">
      <c r="A2" t="s">
        <v>81</v>
      </c>
      <c r="B2" s="10">
        <v>166000</v>
      </c>
      <c r="C2" s="1">
        <v>1253</v>
      </c>
    </row>
    <row r="3" spans="1:4" x14ac:dyDescent="0.25">
      <c r="A3" t="s">
        <v>82</v>
      </c>
      <c r="B3" s="10">
        <v>139000</v>
      </c>
      <c r="C3" s="1">
        <v>30</v>
      </c>
    </row>
    <row r="4" spans="1:4" x14ac:dyDescent="0.25">
      <c r="A4" t="s">
        <v>83</v>
      </c>
      <c r="B4" s="10">
        <v>135000</v>
      </c>
      <c r="C4" s="1">
        <v>141</v>
      </c>
    </row>
    <row r="5" spans="1:4" x14ac:dyDescent="0.25">
      <c r="A5" t="s">
        <v>84</v>
      </c>
      <c r="B5" s="10">
        <v>227000</v>
      </c>
      <c r="C5" s="1">
        <v>164</v>
      </c>
    </row>
    <row r="6" spans="1:4" x14ac:dyDescent="0.25">
      <c r="A6" t="s">
        <v>85</v>
      </c>
    </row>
    <row r="7" spans="1:4" x14ac:dyDescent="0.25">
      <c r="A7" t="s">
        <v>86</v>
      </c>
      <c r="B7" s="10">
        <v>174000</v>
      </c>
      <c r="C7" s="1">
        <v>209</v>
      </c>
    </row>
    <row r="8" spans="1:4" x14ac:dyDescent="0.25">
      <c r="A8" t="s">
        <v>87</v>
      </c>
      <c r="B8" s="10">
        <v>134000</v>
      </c>
      <c r="C8" s="1">
        <v>293</v>
      </c>
    </row>
    <row r="9" spans="1:4" x14ac:dyDescent="0.25">
      <c r="A9" t="s">
        <v>79</v>
      </c>
      <c r="B9" s="10">
        <f>SUMPRODUCT(Table24[Median Price],Table24['# Sales])/SUM(Table24['# Sales])</f>
        <v>164621.53110047846</v>
      </c>
      <c r="C9" s="1">
        <f>SUBTOTAL(109,Table24['# Sales])</f>
        <v>2090</v>
      </c>
      <c r="D9" t="s">
        <v>80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Amazon RFP</vt:lpstr>
      <vt:lpstr>Sources</vt:lpstr>
      <vt:lpstr>Detroit</vt:lpstr>
      <vt:lpstr>Pittsburgh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Ellis</dc:creator>
  <cp:lastModifiedBy>Tim Ellis</cp:lastModifiedBy>
  <dcterms:created xsi:type="dcterms:W3CDTF">2017-09-07T16:59:41Z</dcterms:created>
  <dcterms:modified xsi:type="dcterms:W3CDTF">2017-09-11T19:35:36Z</dcterms:modified>
</cp:coreProperties>
</file>